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showInkAnnotation="0" codeName="ThisWorkbook" defaultThemeVersion="124226"/>
  <mc:AlternateContent xmlns:mc="http://schemas.openxmlformats.org/markup-compatibility/2006">
    <mc:Choice Requires="x15">
      <x15ac:absPath xmlns:x15ac="http://schemas.microsoft.com/office/spreadsheetml/2010/11/ac" url="https://deere.sharepoint.com/sites/globalpaint/Supplier Qualification Forms/"/>
    </mc:Choice>
  </mc:AlternateContent>
  <xr:revisionPtr revIDLastSave="337" documentId="13_ncr:1_{8AD05C4A-D604-42B3-9396-0892094FA77C}" xr6:coauthVersionLast="47" xr6:coauthVersionMax="47" xr10:uidLastSave="{81535ED8-079A-40A6-B5A4-0A42D4C360BD}"/>
  <bookViews>
    <workbookView xWindow="-23148" yWindow="-108" windowWidth="23256" windowHeight="12576" xr2:uid="{00000000-000D-0000-FFFF-FFFF00000000}"/>
  </bookViews>
  <sheets>
    <sheet name="Form Instructions" sheetId="13" r:id="rId1"/>
    <sheet name="Process Information" sheetId="14" r:id="rId2"/>
    <sheet name="Results Table" sheetId="12" r:id="rId3"/>
    <sheet name="Photo Key" sheetId="16" r:id="rId4"/>
    <sheet name="Photo Sub. A" sheetId="17" r:id="rId5"/>
    <sheet name="Photo Sub. E,Z" sheetId="18" r:id="rId6"/>
  </sheets>
  <definedNames>
    <definedName name="Dropdown9" localSheetId="2">'Results Table'!#REF!</definedName>
    <definedName name="_xlnm.Print_Area" localSheetId="0">'Form Instructions'!$A$1:$N$103</definedName>
    <definedName name="_xlnm.Print_Area" localSheetId="4">'Photo Sub. A'!$A$1:$E$105</definedName>
    <definedName name="_xlnm.Print_Area" localSheetId="5">'Photo Sub. E,Z'!$A$1:$E$935</definedName>
    <definedName name="_xlnm.Print_Area" localSheetId="2">'Results Table'!$A$1:$M$64</definedName>
    <definedName name="_xlnm.Print_Titles" localSheetId="1">'Process Information'!$3:$4</definedName>
    <definedName name="_xlnm.Print_Titles" localSheetId="2">'Results Table'!$2:$2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4" i="14" l="1"/>
  <c r="E73" i="14"/>
  <c r="E72" i="14"/>
  <c r="P74" i="14"/>
  <c r="P75" i="14" s="1"/>
  <c r="P76" i="14" s="1"/>
  <c r="P78" i="14"/>
  <c r="P77" i="14"/>
  <c r="O85" i="14" l="1"/>
  <c r="O92" i="14" s="1"/>
  <c r="N86" i="14"/>
  <c r="N85" i="14"/>
  <c r="N93" i="14" s="1"/>
  <c r="O86" i="14"/>
  <c r="N87" i="14" l="1"/>
  <c r="N98" i="14" s="1"/>
  <c r="N89" i="14"/>
  <c r="O87" i="14"/>
  <c r="O98" i="14" s="1"/>
  <c r="O89" i="14"/>
  <c r="O93" i="14"/>
  <c r="N88" i="14"/>
  <c r="N90" i="14"/>
  <c r="N92" i="14"/>
  <c r="N91" i="14"/>
  <c r="O91" i="14"/>
  <c r="O88" i="14"/>
  <c r="O90" i="14"/>
  <c r="O67" i="14" l="1"/>
  <c r="B63" i="14" s="1"/>
  <c r="M2" i="12" l="1"/>
  <c r="K3" i="14" l="1"/>
  <c r="C19" i="12" l="1"/>
  <c r="R23" i="12" s="1"/>
  <c r="S23" i="12" l="1"/>
  <c r="D49" i="12" l="1"/>
  <c r="P13" i="12" l="1"/>
  <c r="F2" i="12"/>
  <c r="J24" i="14"/>
  <c r="P4" i="12"/>
  <c r="O3" i="12"/>
  <c r="D23" i="14"/>
  <c r="D24" i="14"/>
  <c r="D25" i="14"/>
  <c r="D26" i="14"/>
  <c r="D27" i="14"/>
  <c r="D28" i="14"/>
  <c r="J23" i="14"/>
  <c r="B78" i="14"/>
  <c r="J25" i="14"/>
  <c r="B2" i="12" l="1"/>
  <c r="P73" i="14"/>
  <c r="P79" i="14" s="1"/>
  <c r="K4" i="14" s="1"/>
  <c r="B6" i="12"/>
</calcChain>
</file>

<file path=xl/sharedStrings.xml><?xml version="1.0" encoding="utf-8"?>
<sst xmlns="http://schemas.openxmlformats.org/spreadsheetml/2006/main" count="795" uniqueCount="427">
  <si>
    <t>JDM F17X2 Paint Process Qualification for Nonmetallic Substrates</t>
  </si>
  <si>
    <t>General Information and Instructions</t>
  </si>
  <si>
    <t>This form reflects requirements in both JDM F17X2 and JDM F17X4.  JDM F17X4 specifies the paint performance requirements that are specific for qualification to JDM F17X2 of paints applied to nonmetallic substrates.</t>
  </si>
  <si>
    <r>
      <t>1)</t>
    </r>
    <r>
      <rPr>
        <sz val="7"/>
        <rFont val="Times New Roman"/>
        <family val="1"/>
      </rPr>
      <t xml:space="preserve">    </t>
    </r>
    <r>
      <rPr>
        <b/>
        <sz val="10"/>
        <rFont val="Arial"/>
        <family val="2"/>
      </rPr>
      <t>Prerequisites for Qualification</t>
    </r>
  </si>
  <si>
    <t xml:space="preserve">All Paint Qualification submissions are subject to review.  Submissions that do not meet the following requirements, or that are not submitted per these form instructions, may be rejected. </t>
  </si>
  <si>
    <t>●</t>
  </si>
  <si>
    <t>It is expected that all submissions will utilize paints from our preferred supplier list.</t>
  </si>
  <si>
    <t>Topcoats (and primers supplied without a topcoat) must already be qualified per JDM F17X1 before they can be used in a JDM F17X2 submission.  John Deere works directly with our preferred paint suppliers to complete JDM F17X1 qualifications.  Contact one of the John Deere Preferred paint suppliers listed below to obtain JDM F17X1 approved paint materials.</t>
  </si>
  <si>
    <t>Table 1   John Deere Preferred Paint Suppliers by Application:</t>
  </si>
  <si>
    <t>Liquid</t>
  </si>
  <si>
    <t>Powder</t>
  </si>
  <si>
    <t>E-Coat</t>
  </si>
  <si>
    <t>Gross &amp; Perthun</t>
  </si>
  <si>
    <t>PPG</t>
  </si>
  <si>
    <t>Valspar/Sherwin Williams</t>
  </si>
  <si>
    <t>Akzo Nobel*</t>
  </si>
  <si>
    <t>*Akzo Nobel is preferred for powder at tier level suppliers only.</t>
  </si>
  <si>
    <r>
      <t>2)</t>
    </r>
    <r>
      <rPr>
        <sz val="7"/>
        <rFont val="Times New Roman"/>
        <family val="1"/>
      </rPr>
      <t xml:space="preserve">     </t>
    </r>
    <r>
      <rPr>
        <b/>
        <sz val="10"/>
        <rFont val="Arial"/>
        <family val="2"/>
      </rPr>
      <t>Lead Free Requirement</t>
    </r>
  </si>
  <si>
    <t>ALL PAINT USED ON JOHN DEERE PRODUCTS SHALL BE LEAD FREE.  FOR PURPOSES OF THIS STANDARD, LEAD FREE IS DEFINED AS &lt;0.06% (600 PARTS PER MILLION) BY MASS IN THE DRY FILM.  ALL SUBMISSIONS WILL BE SCREENED UPON ARRIVAL AT THE MTIC PAINT LAB.</t>
  </si>
  <si>
    <r>
      <t>3)</t>
    </r>
    <r>
      <rPr>
        <sz val="7"/>
        <rFont val="Times New Roman"/>
        <family val="1"/>
      </rPr>
      <t xml:space="preserve">     </t>
    </r>
    <r>
      <rPr>
        <b/>
        <sz val="10"/>
        <rFont val="Arial"/>
        <family val="2"/>
      </rPr>
      <t>Additional Information</t>
    </r>
  </si>
  <si>
    <t>This process is used to qualify a paint process per JDM F17X2 requirements.  If this form is being used to qualify a process change, a Supplier Change Request (SCR) may also be required, which is managed by the factory that is consuming the product.</t>
  </si>
  <si>
    <t>Responsibilities for Completing this Form</t>
  </si>
  <si>
    <r>
      <t>1)  The</t>
    </r>
    <r>
      <rPr>
        <b/>
        <sz val="10"/>
        <rFont val="Arial"/>
        <family val="2"/>
      </rPr>
      <t xml:space="preserve"> John Deere unit </t>
    </r>
    <r>
      <rPr>
        <sz val="10"/>
        <rFont val="Arial"/>
        <family val="2"/>
      </rPr>
      <t>requesting this qualification must complete the following actions:</t>
    </r>
  </si>
  <si>
    <t xml:space="preserve">Ensure that the form revision is not expired (see expiration date at top of page 1).  Best practice is to download a new form from the Global Paint Team SharePoint site for each new project (see link below).  To ensure that current forms are utilized, projects submitted with expired revisions will be rejected.  </t>
  </si>
  <si>
    <t>http://share-internal.deere.com/teams/gpt/SitePages/SupplierPaint.aspx</t>
  </si>
  <si>
    <t xml:space="preserve">Complete the "Requesting Unit and Requirement Information" table on the Process Information sheet </t>
  </si>
  <si>
    <t>Save the file with a new name, replacing the word BLANK with the supplier name and paint requirement.</t>
  </si>
  <si>
    <t>Forward the document to the supplier of the parts requiring paint qualification.</t>
  </si>
  <si>
    <r>
      <t xml:space="preserve">2)  The </t>
    </r>
    <r>
      <rPr>
        <b/>
        <sz val="10"/>
        <rFont val="Arial"/>
        <family val="2"/>
      </rPr>
      <t>tier 1 supplier</t>
    </r>
    <r>
      <rPr>
        <sz val="10"/>
        <rFont val="Arial"/>
        <family val="2"/>
      </rPr>
      <t xml:space="preserve"> must complete the following actions:  </t>
    </r>
  </si>
  <si>
    <t xml:space="preserve">Complete the "Part Supplier Information" table on the Process Information sheet </t>
  </si>
  <si>
    <t>Identify the substrate that requires qualification in the "Painted Panel Submission Information" on the Process Information sheet.</t>
  </si>
  <si>
    <r>
      <t xml:space="preserve">3)  The </t>
    </r>
    <r>
      <rPr>
        <b/>
        <sz val="10"/>
        <rFont val="Arial"/>
        <family val="2"/>
      </rPr>
      <t>painting facility</t>
    </r>
    <r>
      <rPr>
        <sz val="10"/>
        <rFont val="Arial"/>
        <family val="2"/>
      </rPr>
      <t xml:space="preserve"> </t>
    </r>
    <r>
      <rPr>
        <b/>
        <sz val="10"/>
        <rFont val="Arial"/>
        <family val="2"/>
      </rPr>
      <t>or tier 1 supplier</t>
    </r>
    <r>
      <rPr>
        <sz val="10"/>
        <rFont val="Arial"/>
        <family val="2"/>
      </rPr>
      <t xml:space="preserve"> must complete following tables in the process information sheet:  "Painting Facility Information", "Topcoat Information", "Primer Information", and "Pretreatment Process Information".</t>
    </r>
  </si>
  <si>
    <t>continued on page 2</t>
  </si>
  <si>
    <t>Preparing Samples for Qualification Testing</t>
  </si>
  <si>
    <t>Table 2   Sample Requirements for Painted Plastic Qualification</t>
  </si>
  <si>
    <t xml:space="preserve">Substrate </t>
  </si>
  <si>
    <t xml:space="preserve">Description </t>
  </si>
  <si>
    <t xml:space="preserve">Sample Size </t>
  </si>
  <si>
    <t xml:space="preserve">Quantity </t>
  </si>
  <si>
    <t xml:space="preserve">A </t>
  </si>
  <si>
    <t xml:space="preserve">Pretreated cold rolled steel lab panels conforming to JDQ 1A. These panels are painted with the production paint materials. </t>
  </si>
  <si>
    <t xml:space="preserve">100 mm x 300 mm x 0.8 mm </t>
  </si>
  <si>
    <t xml:space="preserve">E </t>
  </si>
  <si>
    <t xml:space="preserve">Painted production parts or plaques cut from production substrate </t>
  </si>
  <si>
    <t xml:space="preserve">Minimum: 100 mm x 150 mm Maximum: 100 mm x 300 mm </t>
  </si>
  <si>
    <t xml:space="preserve">Z </t>
  </si>
  <si>
    <t xml:space="preserve">Unpainted production parts or plaques cut from production substrate. </t>
  </si>
  <si>
    <r>
      <rPr>
        <b/>
        <u/>
        <sz val="10"/>
        <rFont val="Arial"/>
        <family val="2"/>
      </rPr>
      <t>Substrate A</t>
    </r>
    <r>
      <rPr>
        <b/>
        <sz val="10"/>
        <rFont val="Arial"/>
        <family val="2"/>
      </rPr>
      <t>:</t>
    </r>
    <r>
      <rPr>
        <b/>
        <sz val="7"/>
        <rFont val="Times New Roman"/>
        <family val="1"/>
      </rPr>
      <t xml:space="preserve">    </t>
    </r>
    <r>
      <rPr>
        <b/>
        <sz val="10"/>
        <rFont val="Arial"/>
        <family val="2"/>
      </rPr>
      <t>Pretreated cold rolled steel lab panels conforming to JDQ 1A.</t>
    </r>
  </si>
  <si>
    <t>These panels shall be painted and cured in the production painting process</t>
  </si>
  <si>
    <t>Lab Panels can be purchased through ACT Test Panels (www.acttestpanels.com) or Q-Panel (www.q-panel.com)</t>
  </si>
  <si>
    <t>Note: These panels are required for comparative accelerated weathering testing.  If steel panels cannot be painted in this process, contact the testing facility to determine how to complete this panel requirement.</t>
  </si>
  <si>
    <r>
      <rPr>
        <b/>
        <u/>
        <sz val="10"/>
        <rFont val="Arial"/>
        <family val="2"/>
      </rPr>
      <t>Substrate E</t>
    </r>
    <r>
      <rPr>
        <b/>
        <sz val="10"/>
        <rFont val="Arial"/>
        <family val="2"/>
      </rPr>
      <t>:</t>
    </r>
    <r>
      <rPr>
        <b/>
        <sz val="7"/>
        <rFont val="Times New Roman"/>
        <family val="1"/>
      </rPr>
      <t xml:space="preserve">    </t>
    </r>
    <r>
      <rPr>
        <b/>
        <sz val="10"/>
        <rFont val="Arial"/>
        <family val="2"/>
      </rPr>
      <t xml:space="preserve">Painted production parts or plaques cut from production substrate </t>
    </r>
  </si>
  <si>
    <t>These samples shall be painted and cured in the production painting process</t>
  </si>
  <si>
    <t>Production parts will be cut into 4” x 6” to 4” x 12” test samples  (100mm x 150mm to 100mm x 300mm)</t>
  </si>
  <si>
    <t>Submit enough production parts to provide a minimum of fifteen (15) test samples.  These samples may be cut to the dimensions listed above prior to shipment to the testing facility.</t>
  </si>
  <si>
    <t>Plaques should be used when production parts are inadequate (parts are too small, do not have any flat surfaces, or have variable material thickness)</t>
  </si>
  <si>
    <r>
      <rPr>
        <b/>
        <u/>
        <sz val="10"/>
        <rFont val="Arial"/>
        <family val="2"/>
      </rPr>
      <t>Substrate Z</t>
    </r>
    <r>
      <rPr>
        <b/>
        <sz val="10"/>
        <rFont val="Arial"/>
        <family val="2"/>
      </rPr>
      <t>:</t>
    </r>
    <r>
      <rPr>
        <b/>
        <sz val="7"/>
        <rFont val="Times New Roman"/>
        <family val="1"/>
      </rPr>
      <t xml:space="preserve">    </t>
    </r>
    <r>
      <rPr>
        <b/>
        <sz val="10"/>
        <rFont val="Arial"/>
        <family val="2"/>
      </rPr>
      <t xml:space="preserve">Unpainted production parts or plaques cut from production substrate. </t>
    </r>
  </si>
  <si>
    <t>Samples must measure approximately  4” x 6” to 4” x 12”  (100mm x 150mm to 100mm x 300mm)</t>
  </si>
  <si>
    <t>These samples shall be the same material and thickness used for Substrate E</t>
  </si>
  <si>
    <t>These samples must not be painted</t>
  </si>
  <si>
    <t>Note: These panels are required for impact property testing.  If unpainted substrate cannot be obtained, contact the testing facility to determine how to complete this panel requirement.</t>
  </si>
  <si>
    <t>Submitting Forms and Samples for Qualification Testing</t>
  </si>
  <si>
    <t xml:space="preserve">Testing is to be conducted at a lab approved by Moline Technology Innovation Center (MTIC) to conduct JDM F17X2 qualification testing.  Most of our preferred paint suppliers have testing labs certified to conduct JDM F17X2 testing, however some testing may still need to be completed at the MTIC Paint Lab.  </t>
  </si>
  <si>
    <t>1)  Submitting the Forms to MTIC</t>
  </si>
  <si>
    <t>For testing to be completed at MTIC, the completed form should be submitted per the instructions below.</t>
  </si>
  <si>
    <t>Send the forms in native format to the unit contact and the MTIC Paint Lab (email address listed below).</t>
  </si>
  <si>
    <t xml:space="preserve"> </t>
  </si>
  <si>
    <t>MTICPaintLab@JohnDeere.com</t>
  </si>
  <si>
    <t>If testing is completed at a preferred paint supplier lab, the testing lab will submit the forms to MTIC after testing is completed.  (Note: The Testing Lab information on the Process Information sheet must be filled out by the testing lab.)</t>
  </si>
  <si>
    <t>2)  Submitting Samples</t>
  </si>
  <si>
    <t>Submit the samples with a printed copy of the Process Information pages to the address below.</t>
  </si>
  <si>
    <t>Submit samples to:</t>
  </si>
  <si>
    <t>Moline Technology Innovation Center 
ATTN: Paint Lab
One John Deere Place
Moline, IL  61265-8089  USA</t>
  </si>
  <si>
    <t>continued on page 3</t>
  </si>
  <si>
    <t>3)  Tracking Projects</t>
  </si>
  <si>
    <t>For projects being tested at a preferred paint supplier lab, the painting facility can contact the paint supplier for status inquiries.</t>
  </si>
  <si>
    <t>For projects in the queue at MTIC, John Deere personnel can track the projects on the Global Paint Team SharePoint location listed below.</t>
  </si>
  <si>
    <t>Additional Information: Determination of Paint Requirements</t>
  </si>
  <si>
    <t>1) Review paint designations on part prints.  If prints refer to a withdrawn paint performance specification, refer to JDM F17X3 for correlation tables.</t>
  </si>
  <si>
    <t>2)  JDM F17 Print Designation Design</t>
  </si>
  <si>
    <t>3)  Each section of the designation has a correlating selection in the Process Information worksheet.</t>
  </si>
  <si>
    <t>a)  The Final Paint (Topcoat) Color Per JDM F9 needs to be entered in cell J34.</t>
  </si>
  <si>
    <t>b)  The Primer Color Per JDM F9 needs to be entered in cell J41.  If the print uses the F9ZZ color designation, list the actual color used for the primer.</t>
  </si>
  <si>
    <t>c)  The Final Paint Performance Level (or Primer Performance Level if there is not a topcoat) is to be entered in cell F8</t>
  </si>
  <si>
    <t>d)  Additional Requirements and/or exceptions (when applicable) need to be listed in cells B12 to F12</t>
  </si>
  <si>
    <t>Hide these columns</t>
  </si>
  <si>
    <t>Paint Process Information</t>
  </si>
  <si>
    <t>Validation Lists</t>
  </si>
  <si>
    <t>Required Fields</t>
  </si>
  <si>
    <t>Yes/No</t>
  </si>
  <si>
    <t>Select Here</t>
  </si>
  <si>
    <t>Optional Fields</t>
  </si>
  <si>
    <t>Yes</t>
  </si>
  <si>
    <t>JDM F17 Level 1</t>
  </si>
  <si>
    <t xml:space="preserve">Requesting Unit and Paint Requirement Information </t>
  </si>
  <si>
    <t>Date</t>
  </si>
  <si>
    <t>Top-coat Supplier</t>
  </si>
  <si>
    <t>No</t>
  </si>
  <si>
    <t>JDM F17 Level 2</t>
  </si>
  <si>
    <t>John Deere Unit</t>
  </si>
  <si>
    <t>Akzo Nobel</t>
  </si>
  <si>
    <t>JDM F17 Level 3</t>
  </si>
  <si>
    <t>John Deere Unit Contact</t>
  </si>
  <si>
    <t>Process Type</t>
  </si>
  <si>
    <t>Performance Level (see paint designation on print)</t>
  </si>
  <si>
    <t>Automated Spray System</t>
  </si>
  <si>
    <t>Reason for Submission</t>
  </si>
  <si>
    <t>Sherwin Williams</t>
  </si>
  <si>
    <t>Manual Solvent Wipe</t>
  </si>
  <si>
    <t>New Qualification</t>
  </si>
  <si>
    <t>Is this replacing an existing qualification?</t>
  </si>
  <si>
    <t>Valspar</t>
  </si>
  <si>
    <t>Other</t>
  </si>
  <si>
    <t>Process Change</t>
  </si>
  <si>
    <t>List any additional paint requirements identified on the part prints (i.e. Superior Weathering)</t>
  </si>
  <si>
    <t>No Topcoat</t>
  </si>
  <si>
    <t>Cleaner Technology</t>
  </si>
  <si>
    <t>Prime-coat Supplier</t>
  </si>
  <si>
    <t>Acid Based</t>
  </si>
  <si>
    <t>Part Supplier Information (first tier supplier)</t>
  </si>
  <si>
    <t>Alkaline based</t>
  </si>
  <si>
    <t>Supplier Name</t>
  </si>
  <si>
    <t>Supplier Number</t>
  </si>
  <si>
    <t>Iron Phosphate Cleaner</t>
  </si>
  <si>
    <t>Street Address</t>
  </si>
  <si>
    <t>Primary Contact Name</t>
  </si>
  <si>
    <t>Neutral</t>
  </si>
  <si>
    <t>City</t>
  </si>
  <si>
    <t>Contact Phone</t>
  </si>
  <si>
    <t>State</t>
  </si>
  <si>
    <t>Contact email</t>
  </si>
  <si>
    <t>Postal Code</t>
  </si>
  <si>
    <t>Is this part supplier also the Painter?</t>
  </si>
  <si>
    <t>Pretreatment Chemical</t>
  </si>
  <si>
    <t>Country</t>
  </si>
  <si>
    <t>No Primer</t>
  </si>
  <si>
    <t>Iron Phosphate</t>
  </si>
  <si>
    <t>Zinc Phosphate</t>
  </si>
  <si>
    <t>Painting Facility Information</t>
  </si>
  <si>
    <t>Paint Type</t>
  </si>
  <si>
    <t>Transition Metal (i.e. Zirconium)</t>
  </si>
  <si>
    <t>Adhesion Promoter</t>
  </si>
  <si>
    <t>Iron Phosphate in cleaner</t>
  </si>
  <si>
    <t>Date Validation</t>
  </si>
  <si>
    <t>Liquid Spray</t>
  </si>
  <si>
    <t>In-mold</t>
  </si>
  <si>
    <t>Process Name (line)</t>
  </si>
  <si>
    <t>Sealer/Passivator</t>
  </si>
  <si>
    <t>Resin Technology</t>
  </si>
  <si>
    <t>Chrome</t>
  </si>
  <si>
    <t>Acrylic</t>
  </si>
  <si>
    <t>Non-Chrome</t>
  </si>
  <si>
    <t>Alkyd</t>
  </si>
  <si>
    <t>Dry-in-Place Sealer</t>
  </si>
  <si>
    <t>JOHN DEERE ONLY</t>
  </si>
  <si>
    <t>Topcoat Information</t>
  </si>
  <si>
    <t>Epoxy</t>
  </si>
  <si>
    <t>None</t>
  </si>
  <si>
    <t>Failed - This substrate does not meet the requirements of JDM F17</t>
  </si>
  <si>
    <t>Top-coat supplier</t>
  </si>
  <si>
    <t>If other, list here</t>
  </si>
  <si>
    <t>Polyester</t>
  </si>
  <si>
    <t>Qualified - JDM F17 Level 1</t>
  </si>
  <si>
    <t>Urethane</t>
  </si>
  <si>
    <t>Qualified - JDM F17 Level 2</t>
  </si>
  <si>
    <t>Formula (Product Code)</t>
  </si>
  <si>
    <t>Paint Color</t>
  </si>
  <si>
    <t>F9A - John Deere Green</t>
  </si>
  <si>
    <t>Final Rinse before paint</t>
  </si>
  <si>
    <t>Qualified - JDM F17 Level 3</t>
  </si>
  <si>
    <t>Part B, Mix Ratio</t>
  </si>
  <si>
    <t>DI Water</t>
  </si>
  <si>
    <t>Follow up required, see below.</t>
  </si>
  <si>
    <t>Cure Time (min)</t>
  </si>
  <si>
    <t>Cure Temperature</t>
  </si>
  <si>
    <t>select</t>
  </si>
  <si>
    <t>RO Water</t>
  </si>
  <si>
    <t>Conditional - See restrictions below.</t>
  </si>
  <si>
    <t>Color</t>
  </si>
  <si>
    <t>City Water</t>
  </si>
  <si>
    <t>JDM F17X1 Status</t>
  </si>
  <si>
    <t xml:space="preserve">Primer Information </t>
  </si>
  <si>
    <t>Qualified</t>
  </si>
  <si>
    <t>Prime-coat supplier</t>
  </si>
  <si>
    <t>Qualified- Superior Weathering</t>
  </si>
  <si>
    <t>F9H - John Deere Agricultural Yellow</t>
  </si>
  <si>
    <t>Conditional</t>
  </si>
  <si>
    <t>F9LA - John Deere Industrial Yellow</t>
  </si>
  <si>
    <t>Not Qualified</t>
  </si>
  <si>
    <t>F9TC - Industrial Charcoal</t>
  </si>
  <si>
    <t>Stages</t>
  </si>
  <si>
    <t>F9T - Low Gloss Black</t>
  </si>
  <si>
    <t>F9TR - Medium Gloss Black</t>
  </si>
  <si>
    <t>Pretreatment Process Information</t>
  </si>
  <si>
    <t>F9AB - Dull Green</t>
  </si>
  <si>
    <t>Number of Steps</t>
  </si>
  <si>
    <t>Chemical Supplier</t>
  </si>
  <si>
    <t>F9AE - Trail Olive</t>
  </si>
  <si>
    <t>F9GL - Light Gray</t>
  </si>
  <si>
    <t>Cleaner Chemical</t>
  </si>
  <si>
    <t>F9KB - Light Buff</t>
  </si>
  <si>
    <t>Scuffing</t>
  </si>
  <si>
    <t>If yes, specify method</t>
  </si>
  <si>
    <t>F9KM - Desert Tan</t>
  </si>
  <si>
    <t>F9KU - Light Stone</t>
  </si>
  <si>
    <t>Substrate Sample Information</t>
  </si>
  <si>
    <t>F9KV - Medium Stone</t>
  </si>
  <si>
    <t>Substrate A: Cold Rolled Steel Lab Panels</t>
  </si>
  <si>
    <t>F9KW - Dark Stone</t>
  </si>
  <si>
    <t>Panel Product Code</t>
  </si>
  <si>
    <t>Comments</t>
  </si>
  <si>
    <t>Other- Type here</t>
  </si>
  <si>
    <t>Type of Panel</t>
  </si>
  <si>
    <t>Cold Rolled Steel</t>
  </si>
  <si>
    <t>Pretreatment</t>
  </si>
  <si>
    <t>Sealer</t>
  </si>
  <si>
    <t>Substrate A Panel</t>
  </si>
  <si>
    <t>Substrate E and Substrate Z: Production Substrate</t>
  </si>
  <si>
    <t>Material Class</t>
  </si>
  <si>
    <t>Generic Symbol</t>
  </si>
  <si>
    <t>Product Grade</t>
  </si>
  <si>
    <t>Manufacturer</t>
  </si>
  <si>
    <t>Non-Preferred Paint Supplier Validation</t>
  </si>
  <si>
    <t>Note:  This form should only be used for non-metallic (plastic) substrates.  Please use the JDM F17X2 Qualification Request Form for metallic substrates.</t>
  </si>
  <si>
    <t>YesNo</t>
  </si>
  <si>
    <t>As indicated in the form instructions, it is expected that the paint materials will be JDM F17X1 approved products from our preferred paint supplier list.  Decribe below the reason for not using a preferred paint supplier for your topcoat.</t>
  </si>
  <si>
    <t>NoYes</t>
  </si>
  <si>
    <t>As indicated in the form instructions, it is expected that the paint materials will be JDM F17X1 approved products from our preferred paint supplier list.  Decribe below the reason for not using a preferred paint supplier for your primer.</t>
  </si>
  <si>
    <t>NoNo</t>
  </si>
  <si>
    <t>As indicated in the form instructions, it is expected that the paint materials will be JDM F17X1 approved products from our preferred paint supplier list.  Decribe below the reason for not using a preferred paint supplier for your primer and topcoat.</t>
  </si>
  <si>
    <t>YesYes</t>
  </si>
  <si>
    <t>List any additional project related comments below:</t>
  </si>
  <si>
    <t>Lookup Value</t>
  </si>
  <si>
    <t>MTIC Paint Lab</t>
  </si>
  <si>
    <t>Lab Info Autofill</t>
  </si>
  <si>
    <r>
      <t xml:space="preserve">TESTING INFORMATION </t>
    </r>
    <r>
      <rPr>
        <sz val="10"/>
        <rFont val="Arial"/>
        <family val="2"/>
      </rPr>
      <t>(to be completed by testing facility)</t>
    </r>
  </si>
  <si>
    <t>LAB NAME:</t>
  </si>
  <si>
    <t>CONTACT NAME:</t>
  </si>
  <si>
    <t>One John Deere Place</t>
  </si>
  <si>
    <t>STREET ADDRESS:</t>
  </si>
  <si>
    <t>CONTACT EMAIL:</t>
  </si>
  <si>
    <t>Moline, IL  61265</t>
  </si>
  <si>
    <t>File Naming</t>
  </si>
  <si>
    <t>City, State, Postal Code</t>
  </si>
  <si>
    <t>USA</t>
  </si>
  <si>
    <t>India Paint Lab</t>
  </si>
  <si>
    <r>
      <t>RESULTS</t>
    </r>
    <r>
      <rPr>
        <sz val="10"/>
        <rFont val="Arial"/>
        <family val="2"/>
      </rPr>
      <t xml:space="preserve"> (to be completed by John Deere ONLY)</t>
    </r>
  </si>
  <si>
    <t>Production Substrate</t>
  </si>
  <si>
    <t>Qualification Status</t>
  </si>
  <si>
    <t>India</t>
  </si>
  <si>
    <t>Restrictions:</t>
  </si>
  <si>
    <t>Report Completed by:</t>
  </si>
  <si>
    <t>Date:</t>
  </si>
  <si>
    <t>Preferred Supplier Lookup</t>
  </si>
  <si>
    <t>NOTE:  Any qualification indicated above applies only to the process and substrates documented in this report.  The process will need to be re-qualified if any changes are made to this documented process, or if additional substrates are to be supplied.</t>
  </si>
  <si>
    <t>Primer</t>
  </si>
  <si>
    <t>Topcoat</t>
  </si>
  <si>
    <t>Application</t>
  </si>
  <si>
    <r>
      <rPr>
        <u/>
        <sz val="10"/>
        <color theme="0"/>
        <rFont val="Arial"/>
        <family val="2"/>
      </rPr>
      <t>Follow Up Requirements</t>
    </r>
    <r>
      <rPr>
        <sz val="10"/>
        <color theme="0"/>
        <rFont val="Arial"/>
        <family val="2"/>
      </rPr>
      <t>:  All failures identified in the results table must be corrected.  Once a corrective action has been implemented, 4 panels of each substrate with failures must be submitted to the testing facility with printed copies of this report and the corrective action.</t>
    </r>
  </si>
  <si>
    <t>Supplier</t>
  </si>
  <si>
    <t>Worwag</t>
  </si>
  <si>
    <t>Preferred?</t>
  </si>
  <si>
    <t>Preferred Status Table</t>
  </si>
  <si>
    <t>Note: All considered preferred for adhesion promoter since this could be considered part of pretreatment..</t>
  </si>
  <si>
    <t>In-Mold</t>
  </si>
  <si>
    <t>Hide These Columns</t>
  </si>
  <si>
    <t>TEST REQUIRED</t>
  </si>
  <si>
    <t>REQUIREMENT</t>
  </si>
  <si>
    <t xml:space="preserve">RESULTS </t>
  </si>
  <si>
    <t>DFT (μm)</t>
  </si>
  <si>
    <t>PASS</t>
  </si>
  <si>
    <t>NOTES</t>
  </si>
  <si>
    <t>Salt Spray
(JDQ 115)</t>
  </si>
  <si>
    <t>Humidity Resistance
(JDQ120)</t>
  </si>
  <si>
    <t>A</t>
  </si>
  <si>
    <t>E</t>
  </si>
  <si>
    <t>/ FAIL</t>
  </si>
  <si>
    <t>Salt Spray
(JDQ 115)
Level 1 (240 hours)</t>
  </si>
  <si>
    <t>Humidity Resistance
(JDQ120)
Level 1: 240 hours</t>
  </si>
  <si>
    <t>&lt; 3.0 mm Mean Creep from Scribe</t>
  </si>
  <si>
    <t>-</t>
  </si>
  <si>
    <t>FAIL</t>
  </si>
  <si>
    <t>Salt Spray
(JDQ 115)
Level 2 (504 hours)</t>
  </si>
  <si>
    <t>Humidity Resistance
(JDQ120)
Level 2: 504 hours</t>
  </si>
  <si>
    <t>N/A</t>
  </si>
  <si>
    <t>Salt Spray
(JDQ 115)
Level 3 (1008 hours)</t>
  </si>
  <si>
    <t>Humidity Resistance
(JDQ120)
Level 3: 1008 hours</t>
  </si>
  <si>
    <t>&lt;8 mm Maximum Creep from Scribe</t>
  </si>
  <si>
    <t>10 ASTM Blister Rating</t>
  </si>
  <si>
    <t>Pencil Hardness (JDQ11)</t>
  </si>
  <si>
    <t>≥ H</t>
  </si>
  <si>
    <t>Dry Adhesion (JDQ17)</t>
  </si>
  <si>
    <t>≥ B</t>
  </si>
  <si>
    <t>Wet Adhesion (JDQ 145A)</t>
  </si>
  <si>
    <t>NA for primers</t>
  </si>
  <si>
    <t>Wet Adhesion (JDQ 145B)</t>
  </si>
  <si>
    <t>Initial Color - JDM F9 Standard* (JDQ14)</t>
  </si>
  <si>
    <t>Visual Match</t>
  </si>
  <si>
    <t>Select Gloss Range Here</t>
  </si>
  <si>
    <t>Select Range at left</t>
  </si>
  <si>
    <t>Initial Color – Instrumental*
CIEDE2000 (JDQ114)</t>
  </si>
  <si>
    <r>
      <t xml:space="preserve">≤ 0.7 ΔE
</t>
    </r>
    <r>
      <rPr>
        <sz val="8"/>
        <rFont val="Arial"/>
        <family val="2"/>
      </rPr>
      <t>(≤ 1.5 ΔE for F9T and TR)</t>
    </r>
  </si>
  <si>
    <t>(high gloss colors)</t>
  </si>
  <si>
    <t>≥ 80, 20° Meter</t>
  </si>
  <si>
    <t>Metamerism Index* (JDQ114)</t>
  </si>
  <si>
    <t>≤ 0.7 (D65 / F2)</t>
  </si>
  <si>
    <t>(medium gloss colors)</t>
  </si>
  <si>
    <t>50 – 60, 60° Meter</t>
  </si>
  <si>
    <t>Initial Gloss* (JDQ12)</t>
  </si>
  <si>
    <t>(Semi-Low Gloss-F9AE)</t>
  </si>
  <si>
    <t>25 – 35, 60° Meter</t>
  </si>
  <si>
    <t>(low gloss colors)</t>
  </si>
  <si>
    <t>20 – 30, 60° Meter</t>
  </si>
  <si>
    <t>Chemical Resistance</t>
  </si>
  <si>
    <t>(very low gloss colors)</t>
  </si>
  <si>
    <t>5 – 15, 60° Meter</t>
  </si>
  <si>
    <t>Distilled Water</t>
  </si>
  <si>
    <t>JDQ 138A</t>
  </si>
  <si>
    <t>(F9KU, F9KV, or F9KW)</t>
  </si>
  <si>
    <t>0 – 5, 60° Meter</t>
  </si>
  <si>
    <t>Trisodium Phosphate</t>
  </si>
  <si>
    <t>JDQ 138B</t>
  </si>
  <si>
    <t xml:space="preserve">Engine Coolant </t>
  </si>
  <si>
    <t>JDQ 142C</t>
  </si>
  <si>
    <t>Engine Oil</t>
  </si>
  <si>
    <t>JDQ 142D</t>
  </si>
  <si>
    <t xml:space="preserve">Transmission Oil </t>
  </si>
  <si>
    <t>JDQ 142E</t>
  </si>
  <si>
    <t>Diesel Fuel</t>
  </si>
  <si>
    <t>JDQ 142F</t>
  </si>
  <si>
    <t>Unleaded Gasoline</t>
  </si>
  <si>
    <t>JDQ 142G</t>
  </si>
  <si>
    <t>* Primer paints require only visual color match similar to JDM F9 color specification and do not have an initial instrumental color or gloss requirement.</t>
  </si>
  <si>
    <r>
      <rPr>
        <vertAlign val="superscript"/>
        <sz val="10"/>
        <rFont val="Arial"/>
        <family val="2"/>
      </rPr>
      <t>†</t>
    </r>
    <r>
      <rPr>
        <sz val="10"/>
        <rFont val="Arial"/>
        <family val="2"/>
      </rPr>
      <t xml:space="preserve"> Elongation and Impact properties are considered report only requirements for cast substrates and sheet steel &gt;3mm thick.</t>
    </r>
  </si>
  <si>
    <t>JDQ 161 Lead (Pb) Screen</t>
  </si>
  <si>
    <t>Deere Only</t>
  </si>
  <si>
    <t>Xenon Arc Accelerated Laboratory Weathering (JDQ 157)</t>
  </si>
  <si>
    <t>RESULTS (Substrate A)</t>
  </si>
  <si>
    <t>RESULTS (Substrate E)</t>
  </si>
  <si>
    <t>PASS /FAIL</t>
  </si>
  <si>
    <t>Color Change after Accelerated Laboratory Weathering 
(2000 hour Xenon Arc)</t>
  </si>
  <si>
    <t>duration</t>
  </si>
  <si>
    <r>
      <rPr>
        <b/>
        <sz val="10"/>
        <rFont val="Calibri"/>
        <family val="2"/>
      </rPr>
      <t>Δ</t>
    </r>
    <r>
      <rPr>
        <b/>
        <sz val="10"/>
        <rFont val="Arial"/>
        <family val="2"/>
      </rPr>
      <t>L</t>
    </r>
  </si>
  <si>
    <r>
      <rPr>
        <b/>
        <sz val="10"/>
        <rFont val="Calibri"/>
        <family val="2"/>
      </rPr>
      <t>Δ</t>
    </r>
    <r>
      <rPr>
        <b/>
        <sz val="10"/>
        <rFont val="Arial"/>
        <family val="2"/>
      </rPr>
      <t>C</t>
    </r>
  </si>
  <si>
    <r>
      <rPr>
        <b/>
        <sz val="10"/>
        <rFont val="Calibri"/>
        <family val="2"/>
      </rPr>
      <t>Δ</t>
    </r>
    <r>
      <rPr>
        <b/>
        <sz val="10"/>
        <rFont val="Arial"/>
        <family val="2"/>
      </rPr>
      <t>H</t>
    </r>
  </si>
  <si>
    <r>
      <rPr>
        <b/>
        <sz val="10"/>
        <rFont val="Calibri"/>
        <family val="2"/>
      </rPr>
      <t>Δ</t>
    </r>
    <r>
      <rPr>
        <b/>
        <sz val="10"/>
        <rFont val="Arial"/>
        <family val="2"/>
      </rPr>
      <t>E</t>
    </r>
  </si>
  <si>
    <t>500 hours</t>
  </si>
  <si>
    <t>1000 hours</t>
  </si>
  <si>
    <t>1500 hours</t>
  </si>
  <si>
    <t>2000 hours</t>
  </si>
  <si>
    <t>Gloss after Accelerated Laboratory Weathering 
(2000 hour Xenon Arc)</t>
  </si>
  <si>
    <t>0 hours</t>
  </si>
  <si>
    <t>NOTE: All samples must be tested to 2000 hours, but interior cab components pass/fail evaluation will be at 1000 hours.  Pass/Fail determination to be made by Materials Engineering, and may vary based on machine and part expectations.</t>
  </si>
  <si>
    <t>RESULTS
(Substrate E)</t>
  </si>
  <si>
    <t>DFT
(Substrate E)</t>
  </si>
  <si>
    <t>Initial Gloss (20°)</t>
  </si>
  <si>
    <t>Report</t>
  </si>
  <si>
    <t>Final Gloss (20°)</t>
  </si>
  <si>
    <t>% Gloss Loss</t>
  </si>
  <si>
    <t>&lt; 10%</t>
  </si>
  <si>
    <t>Final Color, Instrumental</t>
  </si>
  <si>
    <t>&lt; 1 ΔE (CIE2000)</t>
  </si>
  <si>
    <t>Final Color, Visual</t>
  </si>
  <si>
    <t>Final Adhesion</t>
  </si>
  <si>
    <t>Defects</t>
  </si>
  <si>
    <t>Report blisters, streaks, etc.</t>
  </si>
  <si>
    <t>Pass</t>
  </si>
  <si>
    <t>Cyclic Temperature Test Conditions</t>
  </si>
  <si>
    <t>Fail</t>
  </si>
  <si>
    <t>Cycle</t>
  </si>
  <si>
    <t>Cycles Completed</t>
  </si>
  <si>
    <t>Temp (°C)</t>
  </si>
  <si>
    <t>Time (h)</t>
  </si>
  <si>
    <t>Transition (h)</t>
  </si>
  <si>
    <t>Ramp (°C/min)</t>
  </si>
  <si>
    <t>Heat</t>
  </si>
  <si>
    <t>Cold</t>
  </si>
  <si>
    <t>Impact Properties (may be requested by Product Engineering)</t>
  </si>
  <si>
    <t>PROPERTY</t>
  </si>
  <si>
    <t>FAILURE MODE</t>
  </si>
  <si>
    <t>RESULTS</t>
  </si>
  <si>
    <t>% LOSS</t>
  </si>
  <si>
    <t>Z</t>
  </si>
  <si>
    <t>Maximum load-direct (in∙lb)</t>
  </si>
  <si>
    <t>Report Results*</t>
  </si>
  <si>
    <t>Select</t>
  </si>
  <si>
    <t>Maximum load-indirect (in∙lb)</t>
  </si>
  <si>
    <t>This test is used to determine the affect of the painting process on the impact properties of the substrate.  Pass/Fail determination to be made by Materials Engineering, and may vary based on machine and part expectations.</t>
  </si>
  <si>
    <t>Ductile</t>
  </si>
  <si>
    <t>Brittle</t>
  </si>
  <si>
    <t>Photos</t>
  </si>
  <si>
    <t>Humidity Resistance (JDQ120)</t>
  </si>
  <si>
    <t>Test:</t>
  </si>
  <si>
    <t>Photo ID:</t>
  </si>
  <si>
    <t>A1</t>
  </si>
  <si>
    <t>A2</t>
  </si>
  <si>
    <t>E1</t>
  </si>
  <si>
    <t>E2</t>
  </si>
  <si>
    <t>E3</t>
  </si>
  <si>
    <t>NA</t>
  </si>
  <si>
    <t>E4</t>
  </si>
  <si>
    <t>E5</t>
  </si>
  <si>
    <t>E6</t>
  </si>
  <si>
    <t>Unleaded Gasoline (JDQ 142G)</t>
  </si>
  <si>
    <t>Trisodium Phosphate (JDQ 138B)</t>
  </si>
  <si>
    <t>Distilled Water (JDQ 138A)</t>
  </si>
  <si>
    <t>Engine Coolant (JDQ 142C)</t>
  </si>
  <si>
    <t>Engine Oil (JDQ 142D)</t>
  </si>
  <si>
    <t>Transmission Oil (JDQ 142E)</t>
  </si>
  <si>
    <t>Diesel Fuel (JDQ 142F)</t>
  </si>
  <si>
    <t>Cyclic Temperature Resistance (JDQ 162)</t>
  </si>
  <si>
    <t>Impact Properties</t>
  </si>
  <si>
    <t>Z1</t>
  </si>
  <si>
    <t>E7</t>
  </si>
  <si>
    <t>E8</t>
  </si>
  <si>
    <t>E9</t>
  </si>
  <si>
    <t>E10</t>
  </si>
  <si>
    <t>E11</t>
  </si>
  <si>
    <t>E12</t>
  </si>
  <si>
    <t>E13</t>
  </si>
  <si>
    <t>E14</t>
  </si>
  <si>
    <t>E15</t>
  </si>
  <si>
    <t>E16</t>
  </si>
  <si>
    <t>Color - 
JDM F9 Standard* (JDQ14) 
Instrumental CIEDE2000 (JDQ114) Metamerism Index
Initial Gloss* (JDQ12)</t>
  </si>
  <si>
    <t>(Please show a photo with samples from initial, 500 h, 1000h, 1500 h, and 2000h)</t>
  </si>
  <si>
    <t>Revision Date: 19 December 2023</t>
  </si>
  <si>
    <t>Revision Expiration: 30 September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</si>
</sst>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409]dd\-mmm\-yy;@"/>
    <numFmt numFmtId="166" formatCode="0.0%"/>
  </numFmts>
  <fonts count="29" x14ac:knownFonts="1">
    <font>
      <sz val="10"/>
      <name val="Arial"/>
    </font>
    <font>
      <sz val="8"/>
      <name val="Arial"/>
      <family val="2"/>
    </font>
    <font>
      <sz val="8"/>
      <name val="Arial Black"/>
      <family val="2"/>
    </font>
    <font>
      <sz val="10"/>
      <name val="Arial"/>
      <family val="2"/>
    </font>
    <font>
      <sz val="11"/>
      <color indexed="8"/>
      <name val="Calibri"/>
      <family val="2"/>
    </font>
    <font>
      <sz val="10"/>
      <color indexed="8"/>
      <name val="Arial"/>
      <family val="2"/>
    </font>
    <font>
      <b/>
      <sz val="10"/>
      <name val="Arial"/>
      <family val="2"/>
    </font>
    <font>
      <b/>
      <sz val="16"/>
      <name val="Arial"/>
      <family val="2"/>
    </font>
    <font>
      <sz val="7"/>
      <name val="Times New Roman"/>
      <family val="1"/>
    </font>
    <font>
      <sz val="10"/>
      <name val="Symbol"/>
      <family val="1"/>
      <charset val="2"/>
    </font>
    <font>
      <b/>
      <sz val="9"/>
      <name val="Arial"/>
      <family val="2"/>
    </font>
    <font>
      <u/>
      <sz val="10"/>
      <name val="Arial"/>
      <family val="2"/>
    </font>
    <font>
      <sz val="10"/>
      <color theme="0"/>
      <name val="Arial"/>
      <family val="2"/>
    </font>
    <font>
      <b/>
      <sz val="14"/>
      <name val="Arial"/>
      <family val="2"/>
    </font>
    <font>
      <sz val="9"/>
      <name val="Arial"/>
      <family val="2"/>
    </font>
    <font>
      <b/>
      <sz val="12"/>
      <name val="Arial"/>
      <family val="2"/>
    </font>
    <font>
      <vertAlign val="superscript"/>
      <sz val="10"/>
      <name val="Arial"/>
      <family val="2"/>
    </font>
    <font>
      <sz val="10"/>
      <color rgb="FFFF0000"/>
      <name val="Arial"/>
      <family val="2"/>
    </font>
    <font>
      <u/>
      <sz val="10"/>
      <color theme="10"/>
      <name val="Arial"/>
      <family val="2"/>
    </font>
    <font>
      <u/>
      <sz val="10"/>
      <color theme="0"/>
      <name val="Arial"/>
      <family val="2"/>
    </font>
    <font>
      <b/>
      <sz val="10"/>
      <color rgb="FFFF0000"/>
      <name val="Arial"/>
      <family val="2"/>
    </font>
    <font>
      <sz val="10"/>
      <name val="Arial"/>
      <family val="2"/>
    </font>
    <font>
      <b/>
      <sz val="10"/>
      <color rgb="FF000000"/>
      <name val="Arial"/>
      <family val="2"/>
    </font>
    <font>
      <sz val="10"/>
      <color rgb="FF000000"/>
      <name val="Arial"/>
      <family val="2"/>
    </font>
    <font>
      <b/>
      <sz val="10"/>
      <name val="Calibri"/>
      <family val="2"/>
    </font>
    <font>
      <b/>
      <sz val="7"/>
      <name val="Times New Roman"/>
      <family val="1"/>
    </font>
    <font>
      <b/>
      <u/>
      <sz val="10"/>
      <name val="Arial"/>
      <family val="2"/>
    </font>
    <font>
      <b/>
      <sz val="11"/>
      <color indexed="8"/>
      <name val="Calibri"/>
      <family val="2"/>
    </font>
    <font>
      <b/>
      <sz val="10"/>
      <name val="Arial Narrow"/>
      <family val="2"/>
    </font>
  </fonts>
  <fills count="6">
    <fill>
      <patternFill patternType="none"/>
    </fill>
    <fill>
      <patternFill patternType="gray125"/>
    </fill>
    <fill>
      <patternFill patternType="solid">
        <fgColor theme="0"/>
        <bgColor indexed="64"/>
      </patternFill>
    </fill>
    <fill>
      <patternFill patternType="solid">
        <fgColor rgb="FFFFFAC7"/>
        <bgColor indexed="64"/>
      </patternFill>
    </fill>
    <fill>
      <patternFill patternType="solid">
        <fgColor rgb="FFE6E6E6"/>
        <bgColor indexed="64"/>
      </patternFill>
    </fill>
    <fill>
      <patternFill patternType="solid">
        <fgColor theme="2"/>
        <bgColor indexed="64"/>
      </patternFill>
    </fill>
  </fills>
  <borders count="1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hair">
        <color indexed="64"/>
      </top>
      <bottom/>
      <diagonal/>
    </border>
    <border>
      <left/>
      <right/>
      <top style="hair">
        <color auto="1"/>
      </top>
      <bottom/>
      <diagonal/>
    </border>
    <border>
      <left/>
      <right style="hair">
        <color auto="1"/>
      </right>
      <top style="hair">
        <color auto="1"/>
      </top>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auto="1"/>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medium">
        <color indexed="64"/>
      </bottom>
      <diagonal/>
    </border>
    <border>
      <left style="hair">
        <color indexed="64"/>
      </left>
      <right style="hair">
        <color indexed="64"/>
      </right>
      <top style="thin">
        <color indexed="64"/>
      </top>
      <bottom style="hair">
        <color indexed="64"/>
      </bottom>
      <diagonal/>
    </border>
    <border>
      <left/>
      <right style="medium">
        <color indexed="64"/>
      </right>
      <top style="hair">
        <color auto="1"/>
      </top>
      <bottom style="medium">
        <color auto="1"/>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auto="1"/>
      </left>
      <right/>
      <top style="hair">
        <color auto="1"/>
      </top>
      <bottom/>
      <diagonal/>
    </border>
    <border>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diagonal/>
    </border>
    <border>
      <left style="hair">
        <color auto="1"/>
      </left>
      <right/>
      <top style="thin">
        <color indexed="64"/>
      </top>
      <bottom style="hair">
        <color auto="1"/>
      </bottom>
      <diagonal/>
    </border>
    <border>
      <left/>
      <right style="hair">
        <color auto="1"/>
      </right>
      <top style="thin">
        <color indexed="64"/>
      </top>
      <bottom style="hair">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medium">
        <color indexed="64"/>
      </bottom>
      <diagonal/>
    </border>
    <border>
      <left/>
      <right style="medium">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top style="medium">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double">
        <color indexed="64"/>
      </bottom>
      <diagonal/>
    </border>
    <border>
      <left style="medium">
        <color rgb="FF000000"/>
      </left>
      <right style="medium">
        <color rgb="FF000000"/>
      </right>
      <top style="double">
        <color indexed="64"/>
      </top>
      <bottom style="medium">
        <color rgb="FF000000"/>
      </bottom>
      <diagonal/>
    </border>
    <border>
      <left/>
      <right style="medium">
        <color rgb="FF000000"/>
      </right>
      <top style="double">
        <color indexed="64"/>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bottom style="double">
        <color indexed="64"/>
      </bottom>
      <diagonal/>
    </border>
  </borders>
  <cellStyleXfs count="6">
    <xf numFmtId="0" fontId="0" fillId="0" borderId="0"/>
    <xf numFmtId="0" fontId="3" fillId="0" borderId="0"/>
    <xf numFmtId="0" fontId="5" fillId="0" borderId="0"/>
    <xf numFmtId="0" fontId="5" fillId="0" borderId="0"/>
    <xf numFmtId="0" fontId="18" fillId="0" borderId="0" applyNumberFormat="0" applyFill="0" applyBorder="0" applyAlignment="0" applyProtection="0">
      <alignment vertical="top"/>
      <protection locked="0"/>
    </xf>
    <xf numFmtId="9" fontId="21" fillId="0" borderId="0" applyFont="0" applyFill="0" applyBorder="0" applyAlignment="0" applyProtection="0"/>
  </cellStyleXfs>
  <cellXfs count="595">
    <xf numFmtId="0" fontId="0" fillId="0" borderId="0" xfId="0"/>
    <xf numFmtId="0" fontId="3" fillId="0" borderId="16" xfId="1" applyBorder="1" applyAlignment="1" applyProtection="1">
      <alignment horizontal="center" vertical="center" wrapText="1"/>
      <protection locked="0"/>
    </xf>
    <xf numFmtId="0" fontId="0" fillId="2" borderId="0" xfId="0" applyFill="1"/>
    <xf numFmtId="0" fontId="0" fillId="2" borderId="0" xfId="0" applyFill="1" applyAlignment="1">
      <alignment wrapText="1"/>
    </xf>
    <xf numFmtId="0" fontId="3" fillId="2" borderId="0" xfId="0" applyFont="1" applyFill="1"/>
    <xf numFmtId="0" fontId="0" fillId="2" borderId="3" xfId="0" applyFill="1" applyBorder="1"/>
    <xf numFmtId="0" fontId="2" fillId="2" borderId="16" xfId="0" applyFont="1" applyFill="1" applyBorder="1" applyAlignment="1" applyProtection="1">
      <alignment wrapText="1"/>
      <protection locked="0"/>
    </xf>
    <xf numFmtId="0" fontId="0" fillId="2" borderId="2" xfId="0" applyFill="1" applyBorder="1"/>
    <xf numFmtId="0" fontId="11" fillId="3" borderId="47" xfId="0" applyFont="1" applyFill="1" applyBorder="1" applyProtection="1">
      <protection locked="0"/>
    </xf>
    <xf numFmtId="0" fontId="3" fillId="2" borderId="0" xfId="0" applyFont="1" applyFill="1" applyAlignment="1">
      <alignment horizontal="left" wrapText="1" indent="1"/>
    </xf>
    <xf numFmtId="0" fontId="3" fillId="2" borderId="2" xfId="0" applyFont="1" applyFill="1" applyBorder="1"/>
    <xf numFmtId="0" fontId="12" fillId="2" borderId="0" xfId="0" applyFont="1" applyFill="1"/>
    <xf numFmtId="165" fontId="0" fillId="4" borderId="37" xfId="0" applyNumberFormat="1" applyFill="1" applyBorder="1" applyAlignment="1" applyProtection="1">
      <alignment horizontal="center"/>
      <protection locked="0"/>
    </xf>
    <xf numFmtId="0" fontId="0" fillId="4" borderId="21" xfId="0" applyFill="1" applyBorder="1" applyProtection="1">
      <protection locked="0"/>
    </xf>
    <xf numFmtId="0" fontId="0" fillId="4" borderId="26" xfId="0" applyFill="1" applyBorder="1" applyAlignment="1" applyProtection="1">
      <alignment shrinkToFit="1"/>
      <protection locked="0"/>
    </xf>
    <xf numFmtId="0" fontId="3" fillId="2" borderId="0" xfId="1" applyFill="1"/>
    <xf numFmtId="0" fontId="12" fillId="0" borderId="0" xfId="0" applyFont="1" applyProtection="1">
      <protection locked="0"/>
    </xf>
    <xf numFmtId="0" fontId="12" fillId="0" borderId="0" xfId="0" applyFont="1"/>
    <xf numFmtId="0" fontId="0" fillId="4" borderId="50" xfId="0" applyFill="1" applyBorder="1" applyAlignment="1" applyProtection="1">
      <alignment shrinkToFit="1"/>
      <protection locked="0"/>
    </xf>
    <xf numFmtId="0" fontId="3" fillId="4" borderId="22" xfId="0" applyFont="1" applyFill="1" applyBorder="1" applyProtection="1">
      <protection locked="0"/>
    </xf>
    <xf numFmtId="0" fontId="17" fillId="2" borderId="0" xfId="0" applyFont="1" applyFill="1" applyAlignment="1">
      <alignment horizontal="left" wrapText="1" indent="1"/>
    </xf>
    <xf numFmtId="0" fontId="3" fillId="4" borderId="21" xfId="0" applyFont="1" applyFill="1" applyBorder="1" applyAlignment="1" applyProtection="1">
      <alignment shrinkToFit="1"/>
      <protection locked="0"/>
    </xf>
    <xf numFmtId="0" fontId="3" fillId="2" borderId="25" xfId="0" applyFont="1" applyFill="1" applyBorder="1"/>
    <xf numFmtId="0" fontId="3" fillId="4" borderId="21" xfId="0" applyFont="1" applyFill="1" applyBorder="1" applyProtection="1">
      <protection locked="0"/>
    </xf>
    <xf numFmtId="0" fontId="0" fillId="4" borderId="21" xfId="0" applyFill="1" applyBorder="1" applyAlignment="1" applyProtection="1">
      <alignment shrinkToFit="1"/>
      <protection locked="0"/>
    </xf>
    <xf numFmtId="0" fontId="6" fillId="2" borderId="7" xfId="1" applyFont="1" applyFill="1" applyBorder="1" applyAlignment="1">
      <alignment horizontal="right"/>
    </xf>
    <xf numFmtId="0" fontId="3" fillId="0" borderId="5" xfId="1" applyBorder="1" applyAlignment="1" applyProtection="1">
      <alignment horizontal="center" vertical="center" wrapText="1"/>
      <protection locked="0"/>
    </xf>
    <xf numFmtId="0" fontId="3" fillId="0" borderId="8" xfId="1" applyBorder="1" applyAlignment="1" applyProtection="1">
      <alignment horizontal="center" vertical="center" wrapText="1"/>
      <protection locked="0"/>
    </xf>
    <xf numFmtId="0" fontId="3" fillId="0" borderId="9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42" xfId="1" applyBorder="1" applyAlignment="1" applyProtection="1">
      <alignment horizontal="center" vertical="center" wrapText="1"/>
      <protection locked="0"/>
    </xf>
    <xf numFmtId="0" fontId="3" fillId="0" borderId="72" xfId="1" applyBorder="1" applyAlignment="1" applyProtection="1">
      <alignment horizontal="center" vertical="center" wrapText="1"/>
      <protection locked="0"/>
    </xf>
    <xf numFmtId="0" fontId="3" fillId="0" borderId="73" xfId="1" applyBorder="1" applyAlignment="1" applyProtection="1">
      <alignment horizontal="center" vertical="center" wrapText="1"/>
      <protection locked="0"/>
    </xf>
    <xf numFmtId="0" fontId="6" fillId="0" borderId="103" xfId="1" applyFont="1" applyBorder="1" applyAlignment="1" applyProtection="1">
      <alignment horizontal="center" vertical="center" wrapText="1"/>
      <protection locked="0"/>
    </xf>
    <xf numFmtId="0" fontId="0" fillId="2" borderId="17" xfId="0" applyFill="1" applyBorder="1"/>
    <xf numFmtId="0" fontId="3" fillId="2" borderId="17" xfId="0" applyFont="1" applyFill="1" applyBorder="1"/>
    <xf numFmtId="0" fontId="6" fillId="2" borderId="1" xfId="0" applyFont="1" applyFill="1" applyBorder="1"/>
    <xf numFmtId="0" fontId="0" fillId="2" borderId="19" xfId="0" applyFill="1" applyBorder="1"/>
    <xf numFmtId="0" fontId="3" fillId="2" borderId="18" xfId="0" applyFont="1" applyFill="1" applyBorder="1"/>
    <xf numFmtId="0" fontId="0" fillId="2" borderId="5" xfId="0" applyFill="1" applyBorder="1"/>
    <xf numFmtId="0" fontId="0" fillId="2" borderId="82" xfId="0" applyFill="1" applyBorder="1"/>
    <xf numFmtId="0" fontId="11" fillId="2" borderId="40" xfId="0" applyFont="1" applyFill="1" applyBorder="1"/>
    <xf numFmtId="0" fontId="0" fillId="2" borderId="41" xfId="0" applyFill="1" applyBorder="1"/>
    <xf numFmtId="0" fontId="0" fillId="2" borderId="42" xfId="0" applyFill="1" applyBorder="1"/>
    <xf numFmtId="0" fontId="0" fillId="2" borderId="52" xfId="0" applyFill="1" applyBorder="1"/>
    <xf numFmtId="0" fontId="0" fillId="2" borderId="21" xfId="0" applyFill="1" applyBorder="1"/>
    <xf numFmtId="0" fontId="0" fillId="2" borderId="46" xfId="0" applyFill="1" applyBorder="1"/>
    <xf numFmtId="0" fontId="1" fillId="2" borderId="68" xfId="0" applyFont="1" applyFill="1" applyBorder="1" applyAlignment="1">
      <alignment horizontal="right" wrapText="1"/>
    </xf>
    <xf numFmtId="0" fontId="1" fillId="2" borderId="69" xfId="0" applyFont="1" applyFill="1" applyBorder="1" applyAlignment="1">
      <alignment horizontal="right" wrapText="1"/>
    </xf>
    <xf numFmtId="0" fontId="3" fillId="0" borderId="0" xfId="1"/>
    <xf numFmtId="0" fontId="3" fillId="2" borderId="0" xfId="1" applyFill="1" applyAlignment="1">
      <alignment horizontal="left"/>
    </xf>
    <xf numFmtId="0" fontId="6" fillId="0" borderId="11" xfId="1" applyFont="1" applyBorder="1" applyAlignment="1">
      <alignment vertical="center" wrapText="1"/>
    </xf>
    <xf numFmtId="0" fontId="6" fillId="0" borderId="12" xfId="1" applyFont="1" applyBorder="1" applyAlignment="1">
      <alignment vertical="center" wrapText="1"/>
    </xf>
    <xf numFmtId="0" fontId="3" fillId="0" borderId="9" xfId="1" applyBorder="1" applyAlignment="1">
      <alignment horizontal="left" vertical="center" wrapText="1"/>
    </xf>
    <xf numFmtId="0" fontId="3" fillId="0" borderId="5" xfId="1" applyBorder="1" applyAlignment="1">
      <alignment horizontal="center" vertical="center" wrapText="1"/>
    </xf>
    <xf numFmtId="0" fontId="3" fillId="0" borderId="8" xfId="1" applyBorder="1" applyAlignment="1">
      <alignment horizontal="center" vertical="center" wrapText="1"/>
    </xf>
    <xf numFmtId="0" fontId="3" fillId="0" borderId="16" xfId="1" applyBorder="1" applyAlignment="1">
      <alignment horizontal="left" vertical="center" wrapText="1"/>
    </xf>
    <xf numFmtId="0" fontId="3" fillId="0" borderId="16" xfId="1" applyBorder="1" applyAlignment="1">
      <alignment horizontal="center" vertical="center" wrapText="1"/>
    </xf>
    <xf numFmtId="0" fontId="3" fillId="0" borderId="10" xfId="1" applyBorder="1" applyAlignment="1">
      <alignment wrapText="1"/>
    </xf>
    <xf numFmtId="0" fontId="3" fillId="0" borderId="6" xfId="1" applyBorder="1" applyAlignment="1">
      <alignment horizontal="left" wrapText="1"/>
    </xf>
    <xf numFmtId="0" fontId="3" fillId="0" borderId="7" xfId="1" applyBorder="1" applyAlignment="1">
      <alignment horizontal="center" vertical="center" wrapText="1"/>
    </xf>
    <xf numFmtId="0" fontId="3" fillId="0" borderId="99" xfId="0" applyFont="1" applyBorder="1" applyAlignment="1">
      <alignment horizontal="right" vertical="center" wrapText="1"/>
    </xf>
    <xf numFmtId="0" fontId="3" fillId="0" borderId="99" xfId="0" applyFont="1" applyBorder="1" applyAlignment="1">
      <alignment horizontal="center" vertical="center" wrapText="1"/>
    </xf>
    <xf numFmtId="0" fontId="3" fillId="0" borderId="100" xfId="0" applyFont="1" applyBorder="1" applyAlignment="1">
      <alignment horizontal="right" vertical="center" wrapText="1"/>
    </xf>
    <xf numFmtId="0" fontId="3" fillId="0" borderId="100" xfId="0" applyFont="1" applyBorder="1" applyAlignment="1">
      <alignment horizontal="center" vertical="center" wrapText="1"/>
    </xf>
    <xf numFmtId="0" fontId="3" fillId="0" borderId="101" xfId="0" applyFont="1" applyBorder="1" applyAlignment="1">
      <alignment horizontal="right" vertical="center" wrapText="1"/>
    </xf>
    <xf numFmtId="0" fontId="3" fillId="0" borderId="101" xfId="0" applyFont="1" applyBorder="1" applyAlignment="1">
      <alignment horizontal="center" vertical="center" wrapText="1"/>
    </xf>
    <xf numFmtId="0" fontId="1" fillId="2" borderId="4" xfId="0" applyFont="1" applyFill="1" applyBorder="1" applyAlignment="1">
      <alignment wrapText="1"/>
    </xf>
    <xf numFmtId="0" fontId="2" fillId="2" borderId="1" xfId="0" applyFont="1" applyFill="1" applyBorder="1" applyAlignment="1">
      <alignment wrapText="1"/>
    </xf>
    <xf numFmtId="0" fontId="2" fillId="2" borderId="2" xfId="0" applyFont="1" applyFill="1" applyBorder="1" applyAlignment="1">
      <alignment wrapText="1"/>
    </xf>
    <xf numFmtId="0" fontId="6" fillId="0" borderId="12" xfId="1" applyFont="1" applyBorder="1" applyAlignment="1">
      <alignment horizontal="center" vertical="center" wrapText="1"/>
    </xf>
    <xf numFmtId="0" fontId="6" fillId="0" borderId="14" xfId="1" applyFont="1" applyBorder="1" applyAlignment="1">
      <alignment vertical="center" wrapText="1"/>
    </xf>
    <xf numFmtId="0" fontId="6" fillId="0" borderId="14" xfId="1" applyFont="1" applyBorder="1" applyAlignment="1">
      <alignment horizontal="center" vertical="center" wrapText="1"/>
    </xf>
    <xf numFmtId="0" fontId="3" fillId="0" borderId="5"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73" xfId="0" applyFont="1" applyBorder="1" applyAlignment="1">
      <alignment horizontal="center" vertical="center" wrapText="1"/>
    </xf>
    <xf numFmtId="0" fontId="23" fillId="0" borderId="95" xfId="0" applyFont="1" applyBorder="1" applyAlignment="1">
      <alignment vertical="center" wrapText="1"/>
    </xf>
    <xf numFmtId="0" fontId="3" fillId="0" borderId="95" xfId="0" applyFont="1" applyBorder="1" applyAlignment="1">
      <alignment horizontal="center" vertical="center" wrapText="1"/>
    </xf>
    <xf numFmtId="0" fontId="23" fillId="0" borderId="9" xfId="0" applyFont="1" applyBorder="1" applyAlignment="1">
      <alignment vertical="center" wrapText="1"/>
    </xf>
    <xf numFmtId="0" fontId="3" fillId="0" borderId="9" xfId="0" applyFont="1" applyBorder="1" applyAlignment="1">
      <alignment horizontal="center" vertical="center" wrapText="1"/>
    </xf>
    <xf numFmtId="0" fontId="6" fillId="0" borderId="2" xfId="1" applyFont="1" applyBorder="1"/>
    <xf numFmtId="0" fontId="6" fillId="0" borderId="2" xfId="1" applyFont="1" applyBorder="1" applyAlignment="1">
      <alignment wrapText="1"/>
    </xf>
    <xf numFmtId="0" fontId="6" fillId="0" borderId="18" xfId="1" applyFont="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center" vertical="center" wrapText="1"/>
    </xf>
    <xf numFmtId="0" fontId="6" fillId="0" borderId="0" xfId="1" applyFont="1" applyAlignment="1">
      <alignment horizontal="center" vertical="center" wrapText="1"/>
    </xf>
    <xf numFmtId="0" fontId="3" fillId="0" borderId="0" xfId="1" applyAlignment="1">
      <alignment horizontal="center" vertical="center" wrapText="1"/>
    </xf>
    <xf numFmtId="0" fontId="23" fillId="0" borderId="103" xfId="0" applyFont="1" applyBorder="1" applyAlignment="1">
      <alignment vertical="center" wrapText="1"/>
    </xf>
    <xf numFmtId="0" fontId="23" fillId="0" borderId="104" xfId="0" applyFont="1" applyBorder="1" applyAlignment="1">
      <alignment horizontal="center" vertical="center" wrapText="1"/>
    </xf>
    <xf numFmtId="0" fontId="23" fillId="0" borderId="105" xfId="0" applyFont="1" applyBorder="1" applyAlignment="1">
      <alignment vertical="center" wrapText="1"/>
    </xf>
    <xf numFmtId="0" fontId="23" fillId="0" borderId="106" xfId="0" applyFont="1" applyBorder="1" applyAlignment="1">
      <alignment horizontal="center" vertical="center" wrapText="1"/>
    </xf>
    <xf numFmtId="0" fontId="3" fillId="0" borderId="103" xfId="1" applyBorder="1" applyProtection="1">
      <protection locked="0"/>
    </xf>
    <xf numFmtId="0" fontId="3" fillId="0" borderId="105" xfId="1" applyBorder="1" applyProtection="1">
      <protection locked="0"/>
    </xf>
    <xf numFmtId="0" fontId="6" fillId="0" borderId="17" xfId="1" applyFont="1" applyBorder="1"/>
    <xf numFmtId="0" fontId="6" fillId="0" borderId="8" xfId="1" applyFont="1" applyBorder="1" applyAlignment="1">
      <alignment horizontal="center" vertical="center" wrapText="1"/>
    </xf>
    <xf numFmtId="0" fontId="6" fillId="0" borderId="5" xfId="1" applyFont="1" applyBorder="1" applyAlignment="1">
      <alignment horizontal="center" vertical="center" wrapText="1"/>
    </xf>
    <xf numFmtId="0" fontId="6" fillId="0" borderId="1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42" xfId="1" applyFont="1" applyBorder="1" applyAlignment="1">
      <alignment horizontal="center" vertical="center" wrapText="1"/>
    </xf>
    <xf numFmtId="0" fontId="6" fillId="0" borderId="72" xfId="1" applyFont="1" applyBorder="1" applyAlignment="1">
      <alignment horizontal="center" vertical="center" wrapText="1"/>
    </xf>
    <xf numFmtId="0" fontId="6" fillId="0" borderId="73" xfId="1" applyFont="1" applyBorder="1" applyAlignment="1">
      <alignment horizontal="center" vertical="center" wrapText="1"/>
    </xf>
    <xf numFmtId="0" fontId="3" fillId="2" borderId="0" xfId="1" applyFill="1" applyAlignment="1">
      <alignment horizontal="center"/>
    </xf>
    <xf numFmtId="0" fontId="3" fillId="2" borderId="0" xfId="1" applyFill="1" applyAlignment="1">
      <alignment horizontal="right"/>
    </xf>
    <xf numFmtId="0" fontId="0" fillId="4" borderId="36" xfId="0" applyFill="1" applyBorder="1" applyAlignment="1" applyProtection="1">
      <alignment horizontal="left"/>
      <protection locked="0"/>
    </xf>
    <xf numFmtId="0" fontId="3" fillId="0" borderId="10" xfId="1" applyBorder="1" applyAlignment="1" applyProtection="1">
      <alignment horizontal="right" wrapText="1"/>
      <protection locked="0"/>
    </xf>
    <xf numFmtId="0" fontId="1" fillId="0" borderId="0" xfId="0" applyFont="1" applyAlignment="1">
      <alignment horizontal="right" vertical="top" wrapText="1"/>
    </xf>
    <xf numFmtId="0" fontId="3" fillId="0" borderId="0" xfId="0" applyFont="1" applyAlignment="1">
      <alignment horizontal="left"/>
    </xf>
    <xf numFmtId="0" fontId="3" fillId="0" borderId="0" xfId="0" applyFont="1" applyAlignment="1">
      <alignment horizontal="left" wrapText="1"/>
    </xf>
    <xf numFmtId="0" fontId="6" fillId="2" borderId="0" xfId="0" applyFont="1" applyFill="1" applyAlignment="1">
      <alignment horizontal="center"/>
    </xf>
    <xf numFmtId="0" fontId="6" fillId="2" borderId="0" xfId="0" applyFont="1" applyFill="1" applyAlignment="1">
      <alignment horizontal="left"/>
    </xf>
    <xf numFmtId="0" fontId="6" fillId="2" borderId="0" xfId="0" applyFont="1" applyFill="1" applyAlignment="1">
      <alignment horizontal="right"/>
    </xf>
    <xf numFmtId="0" fontId="0" fillId="2" borderId="0" xfId="0" applyFill="1" applyAlignment="1">
      <alignment horizontal="right"/>
    </xf>
    <xf numFmtId="0" fontId="0" fillId="0" borderId="0" xfId="0" applyAlignment="1">
      <alignment horizontal="left" vertical="top" wrapText="1"/>
    </xf>
    <xf numFmtId="0" fontId="3" fillId="0" borderId="0" xfId="1" applyProtection="1">
      <protection locked="0"/>
    </xf>
    <xf numFmtId="0" fontId="0" fillId="5" borderId="0" xfId="0" applyFill="1"/>
    <xf numFmtId="0" fontId="3" fillId="5" borderId="109" xfId="0" applyFont="1" applyFill="1" applyBorder="1"/>
    <xf numFmtId="0" fontId="3" fillId="5" borderId="110" xfId="0" applyFont="1" applyFill="1" applyBorder="1"/>
    <xf numFmtId="0" fontId="0" fillId="5" borderId="110" xfId="0" applyFill="1" applyBorder="1"/>
    <xf numFmtId="0" fontId="3" fillId="5" borderId="111" xfId="0" applyFont="1" applyFill="1" applyBorder="1"/>
    <xf numFmtId="0" fontId="3" fillId="5" borderId="89" xfId="0" applyFont="1" applyFill="1" applyBorder="1"/>
    <xf numFmtId="0" fontId="0" fillId="5" borderId="90" xfId="0" applyFill="1" applyBorder="1"/>
    <xf numFmtId="0" fontId="0" fillId="5" borderId="91" xfId="0" applyFill="1" applyBorder="1"/>
    <xf numFmtId="0" fontId="3" fillId="5" borderId="84" xfId="0" applyFont="1" applyFill="1" applyBorder="1"/>
    <xf numFmtId="0" fontId="3" fillId="5" borderId="83" xfId="0" applyFont="1" applyFill="1" applyBorder="1"/>
    <xf numFmtId="0" fontId="3" fillId="5" borderId="85" xfId="0" applyFont="1" applyFill="1" applyBorder="1"/>
    <xf numFmtId="0" fontId="0" fillId="5" borderId="84" xfId="0" applyFill="1" applyBorder="1"/>
    <xf numFmtId="0" fontId="0" fillId="5" borderId="86" xfId="0" applyFill="1" applyBorder="1"/>
    <xf numFmtId="0" fontId="3" fillId="5" borderId="87" xfId="0" applyFont="1" applyFill="1" applyBorder="1"/>
    <xf numFmtId="0" fontId="3" fillId="5" borderId="88" xfId="0" applyFont="1" applyFill="1" applyBorder="1"/>
    <xf numFmtId="0" fontId="3" fillId="5" borderId="0" xfId="0" applyFont="1" applyFill="1"/>
    <xf numFmtId="0" fontId="0" fillId="5" borderId="112" xfId="0" applyFill="1" applyBorder="1"/>
    <xf numFmtId="0" fontId="3" fillId="5" borderId="113" xfId="0" applyFont="1" applyFill="1" applyBorder="1"/>
    <xf numFmtId="0" fontId="3" fillId="5" borderId="114" xfId="0" applyFont="1" applyFill="1" applyBorder="1"/>
    <xf numFmtId="0" fontId="0" fillId="5" borderId="83" xfId="0" applyFill="1" applyBorder="1"/>
    <xf numFmtId="0" fontId="0" fillId="5" borderId="85" xfId="0" applyFill="1" applyBorder="1"/>
    <xf numFmtId="0" fontId="0" fillId="5" borderId="115" xfId="0" applyFill="1" applyBorder="1"/>
    <xf numFmtId="0" fontId="0" fillId="5" borderId="116" xfId="0" applyFill="1" applyBorder="1"/>
    <xf numFmtId="0" fontId="0" fillId="5" borderId="117" xfId="0" applyFill="1" applyBorder="1"/>
    <xf numFmtId="0" fontId="3" fillId="5" borderId="112" xfId="0" applyFont="1" applyFill="1" applyBorder="1"/>
    <xf numFmtId="0" fontId="0" fillId="5" borderId="113" xfId="0" applyFill="1" applyBorder="1"/>
    <xf numFmtId="0" fontId="0" fillId="5" borderId="114" xfId="0" applyFill="1" applyBorder="1"/>
    <xf numFmtId="0" fontId="3" fillId="5" borderId="86" xfId="0" applyFont="1" applyFill="1" applyBorder="1"/>
    <xf numFmtId="0" fontId="0" fillId="5" borderId="87" xfId="0" applyFill="1" applyBorder="1"/>
    <xf numFmtId="0" fontId="0" fillId="5" borderId="88" xfId="0" applyFill="1" applyBorder="1"/>
    <xf numFmtId="0" fontId="6" fillId="5" borderId="0" xfId="0" applyFont="1" applyFill="1"/>
    <xf numFmtId="14" fontId="0" fillId="5" borderId="0" xfId="0" applyNumberFormat="1" applyFill="1"/>
    <xf numFmtId="0" fontId="4" fillId="5" borderId="0" xfId="3" applyFont="1" applyFill="1" applyAlignment="1">
      <alignment horizontal="center"/>
    </xf>
    <xf numFmtId="0" fontId="4" fillId="5" borderId="0" xfId="3" applyFont="1" applyFill="1"/>
    <xf numFmtId="0" fontId="18" fillId="5" borderId="0" xfId="4" applyFill="1" applyAlignment="1" applyProtection="1"/>
    <xf numFmtId="0" fontId="6" fillId="5" borderId="11" xfId="0" applyFont="1" applyFill="1" applyBorder="1"/>
    <xf numFmtId="0" fontId="3" fillId="5" borderId="10" xfId="0" applyFont="1" applyFill="1" applyBorder="1"/>
    <xf numFmtId="0" fontId="3" fillId="5" borderId="9" xfId="0" applyFont="1" applyFill="1" applyBorder="1"/>
    <xf numFmtId="0" fontId="6" fillId="5" borderId="1" xfId="0" applyFont="1" applyFill="1" applyBorder="1"/>
    <xf numFmtId="0" fontId="6" fillId="5" borderId="2" xfId="0" applyFont="1" applyFill="1" applyBorder="1"/>
    <xf numFmtId="0" fontId="0" fillId="5" borderId="2" xfId="0" applyFill="1" applyBorder="1"/>
    <xf numFmtId="0" fontId="0" fillId="5" borderId="19" xfId="0" applyFill="1" applyBorder="1"/>
    <xf numFmtId="0" fontId="3" fillId="5" borderId="18" xfId="0" applyFont="1" applyFill="1" applyBorder="1"/>
    <xf numFmtId="0" fontId="0" fillId="5" borderId="3" xfId="0" applyFill="1" applyBorder="1"/>
    <xf numFmtId="0" fontId="3" fillId="5" borderId="4" xfId="0" applyFont="1" applyFill="1" applyBorder="1"/>
    <xf numFmtId="0" fontId="3" fillId="5" borderId="17" xfId="0" applyFont="1" applyFill="1" applyBorder="1"/>
    <xf numFmtId="0" fontId="0" fillId="5" borderId="17" xfId="0" applyFill="1" applyBorder="1"/>
    <xf numFmtId="0" fontId="0" fillId="5" borderId="5" xfId="0" applyFill="1" applyBorder="1"/>
    <xf numFmtId="0" fontId="0" fillId="5" borderId="109" xfId="0" applyFill="1" applyBorder="1"/>
    <xf numFmtId="0" fontId="0" fillId="5" borderId="111" xfId="0" applyFill="1" applyBorder="1"/>
    <xf numFmtId="0" fontId="0" fillId="5" borderId="10" xfId="0" applyFill="1" applyBorder="1"/>
    <xf numFmtId="0" fontId="4" fillId="5" borderId="10" xfId="2" applyFont="1" applyFill="1" applyBorder="1"/>
    <xf numFmtId="0" fontId="4" fillId="5" borderId="9" xfId="2" applyFont="1" applyFill="1" applyBorder="1"/>
    <xf numFmtId="0" fontId="0" fillId="5" borderId="9" xfId="0" applyFill="1" applyBorder="1"/>
    <xf numFmtId="0" fontId="27" fillId="5" borderId="11" xfId="3" applyFont="1" applyFill="1" applyBorder="1"/>
    <xf numFmtId="0" fontId="4" fillId="5" borderId="10" xfId="3" applyFont="1" applyFill="1" applyBorder="1"/>
    <xf numFmtId="0" fontId="4" fillId="5" borderId="18" xfId="3" applyFont="1" applyFill="1" applyBorder="1"/>
    <xf numFmtId="0" fontId="4" fillId="5" borderId="4" xfId="3" applyFont="1" applyFill="1" applyBorder="1"/>
    <xf numFmtId="0" fontId="4" fillId="5" borderId="1" xfId="3" applyFont="1" applyFill="1" applyBorder="1"/>
    <xf numFmtId="0" fontId="0" fillId="5" borderId="1" xfId="0" applyFill="1" applyBorder="1"/>
    <xf numFmtId="0" fontId="0" fillId="5" borderId="4" xfId="0" applyFill="1" applyBorder="1"/>
    <xf numFmtId="0" fontId="3" fillId="5" borderId="3" xfId="0" applyFont="1" applyFill="1" applyBorder="1"/>
    <xf numFmtId="0" fontId="6" fillId="5" borderId="19" xfId="0" applyFont="1" applyFill="1" applyBorder="1"/>
    <xf numFmtId="0" fontId="4" fillId="5" borderId="18" xfId="2" applyFont="1" applyFill="1" applyBorder="1"/>
    <xf numFmtId="0" fontId="3" fillId="5" borderId="0" xfId="1" applyFill="1"/>
    <xf numFmtId="0" fontId="3" fillId="5" borderId="0" xfId="1" applyFill="1" applyAlignment="1">
      <alignment wrapText="1"/>
    </xf>
    <xf numFmtId="0" fontId="3" fillId="5" borderId="11" xfId="1" applyFill="1" applyBorder="1"/>
    <xf numFmtId="0" fontId="3" fillId="5" borderId="10" xfId="1" applyFill="1" applyBorder="1"/>
    <xf numFmtId="0" fontId="3" fillId="5" borderId="9" xfId="1" applyFill="1" applyBorder="1"/>
    <xf numFmtId="0" fontId="3" fillId="5" borderId="1" xfId="1" applyFill="1" applyBorder="1"/>
    <xf numFmtId="0" fontId="3" fillId="5" borderId="2" xfId="1" applyFill="1" applyBorder="1"/>
    <xf numFmtId="0" fontId="3" fillId="5" borderId="19" xfId="1" applyFill="1" applyBorder="1"/>
    <xf numFmtId="0" fontId="3" fillId="5" borderId="4" xfId="1" applyFill="1" applyBorder="1"/>
    <xf numFmtId="0" fontId="3" fillId="5" borderId="17" xfId="1" applyFill="1" applyBorder="1"/>
    <xf numFmtId="0" fontId="3" fillId="5" borderId="5" xfId="1" applyFill="1" applyBorder="1"/>
    <xf numFmtId="0" fontId="3" fillId="5" borderId="112" xfId="1" applyFill="1" applyBorder="1"/>
    <xf numFmtId="0" fontId="3" fillId="5" borderId="113" xfId="1" applyFill="1" applyBorder="1"/>
    <xf numFmtId="0" fontId="3" fillId="5" borderId="114" xfId="1" applyFill="1" applyBorder="1"/>
    <xf numFmtId="0" fontId="3" fillId="5" borderId="84" xfId="1" applyFill="1" applyBorder="1" applyAlignment="1">
      <alignment horizontal="right"/>
    </xf>
    <xf numFmtId="0" fontId="3" fillId="5" borderId="83" xfId="1" applyFill="1" applyBorder="1" applyAlignment="1">
      <alignment horizontal="left"/>
    </xf>
    <xf numFmtId="0" fontId="3" fillId="5" borderId="83" xfId="1" applyFill="1" applyBorder="1"/>
    <xf numFmtId="0" fontId="3" fillId="5" borderId="85" xfId="1" applyFill="1" applyBorder="1"/>
    <xf numFmtId="0" fontId="3" fillId="5" borderId="86" xfId="1" applyFill="1" applyBorder="1" applyAlignment="1">
      <alignment horizontal="right"/>
    </xf>
    <xf numFmtId="0" fontId="3" fillId="5" borderId="87" xfId="1" applyFill="1" applyBorder="1" applyAlignment="1">
      <alignment horizontal="left" vertical="center"/>
    </xf>
    <xf numFmtId="0" fontId="3" fillId="5" borderId="87" xfId="1" applyFill="1" applyBorder="1"/>
    <xf numFmtId="0" fontId="3" fillId="5" borderId="88" xfId="1" applyFill="1" applyBorder="1"/>
    <xf numFmtId="2" fontId="1" fillId="0" borderId="99" xfId="0" applyNumberFormat="1" applyFont="1" applyBorder="1" applyAlignment="1" applyProtection="1">
      <alignment horizontal="center" vertical="center" wrapText="1"/>
      <protection locked="0"/>
    </xf>
    <xf numFmtId="2" fontId="1" fillId="0" borderId="100" xfId="0" applyNumberFormat="1" applyFont="1" applyBorder="1" applyAlignment="1" applyProtection="1">
      <alignment horizontal="center" vertical="center" wrapText="1"/>
      <protection locked="0"/>
    </xf>
    <xf numFmtId="2" fontId="1" fillId="0" borderId="101" xfId="0" applyNumberFormat="1" applyFont="1" applyBorder="1" applyAlignment="1" applyProtection="1">
      <alignment horizontal="center" vertical="center" wrapText="1"/>
      <protection locked="0"/>
    </xf>
    <xf numFmtId="0" fontId="0" fillId="5" borderId="18" xfId="0" applyFill="1" applyBorder="1"/>
    <xf numFmtId="0" fontId="1" fillId="2" borderId="17" xfId="0" applyFont="1" applyFill="1" applyBorder="1" applyAlignment="1" applyProtection="1">
      <alignment horizontal="right"/>
      <protection locked="0"/>
    </xf>
    <xf numFmtId="0" fontId="3" fillId="5" borderId="11" xfId="0" applyFont="1" applyFill="1" applyBorder="1"/>
    <xf numFmtId="0" fontId="3" fillId="5" borderId="10" xfId="0" quotePrefix="1" applyFont="1" applyFill="1" applyBorder="1"/>
    <xf numFmtId="0" fontId="3" fillId="0" borderId="0" xfId="1" applyAlignment="1">
      <alignment wrapText="1"/>
    </xf>
    <xf numFmtId="0" fontId="6" fillId="0" borderId="118" xfId="1" applyFont="1" applyBorder="1" applyAlignment="1">
      <alignment vertical="center" wrapText="1"/>
    </xf>
    <xf numFmtId="0" fontId="6" fillId="0" borderId="119" xfId="1" applyFont="1" applyBorder="1" applyAlignment="1">
      <alignment horizontal="center" vertical="center" wrapText="1"/>
    </xf>
    <xf numFmtId="0" fontId="3" fillId="0" borderId="121" xfId="1" applyBorder="1" applyAlignment="1">
      <alignment horizontal="center" vertical="center" wrapText="1"/>
    </xf>
    <xf numFmtId="0" fontId="3" fillId="0" borderId="90" xfId="1" applyBorder="1" applyAlignment="1">
      <alignment horizontal="center" vertical="center" wrapText="1"/>
    </xf>
    <xf numFmtId="0" fontId="6" fillId="0" borderId="83" xfId="1" applyFont="1" applyBorder="1" applyAlignment="1">
      <alignment vertical="center" wrapText="1"/>
    </xf>
    <xf numFmtId="0" fontId="3" fillId="0" borderId="83" xfId="1" applyBorder="1" applyAlignment="1">
      <alignment horizontal="center" vertical="center"/>
    </xf>
    <xf numFmtId="0" fontId="6" fillId="0" borderId="83" xfId="1" applyFont="1" applyBorder="1" applyAlignment="1">
      <alignment horizontal="left" vertical="center" wrapText="1"/>
    </xf>
    <xf numFmtId="0" fontId="3" fillId="0" borderId="90" xfId="1" applyBorder="1" applyAlignment="1">
      <alignment horizontal="center" vertical="center"/>
    </xf>
    <xf numFmtId="0" fontId="6" fillId="0" borderId="65" xfId="1" applyFont="1" applyBorder="1"/>
    <xf numFmtId="0" fontId="6" fillId="0" borderId="65" xfId="1" applyFont="1" applyBorder="1" applyAlignment="1">
      <alignment wrapText="1"/>
    </xf>
    <xf numFmtId="0" fontId="3" fillId="0" borderId="65" xfId="1" applyBorder="1"/>
    <xf numFmtId="0" fontId="6" fillId="0" borderId="122" xfId="1" applyFont="1" applyBorder="1"/>
    <xf numFmtId="0" fontId="3" fillId="0" borderId="122" xfId="1" applyBorder="1"/>
    <xf numFmtId="0" fontId="3" fillId="0" borderId="65" xfId="1" applyBorder="1" applyAlignment="1">
      <alignment wrapText="1"/>
    </xf>
    <xf numFmtId="0" fontId="28" fillId="0" borderId="83" xfId="1" applyFont="1" applyBorder="1" applyAlignment="1">
      <alignment horizontal="left" vertical="center" wrapText="1"/>
    </xf>
    <xf numFmtId="0" fontId="28" fillId="0" borderId="65" xfId="1" applyFont="1" applyBorder="1" applyAlignment="1">
      <alignment horizontal="left" vertical="center" wrapText="1"/>
    </xf>
    <xf numFmtId="0" fontId="6" fillId="0" borderId="0" xfId="1" applyFont="1"/>
    <xf numFmtId="0" fontId="15" fillId="2" borderId="0" xfId="0" applyFont="1" applyFill="1" applyAlignment="1">
      <alignment horizontal="center"/>
    </xf>
    <xf numFmtId="0" fontId="3" fillId="0" borderId="0" xfId="0" applyFont="1" applyAlignment="1">
      <alignment wrapText="1"/>
    </xf>
    <xf numFmtId="0" fontId="3" fillId="2" borderId="0" xfId="0" applyFont="1" applyFill="1" applyAlignment="1">
      <alignment horizontal="left" vertical="top" wrapText="1"/>
    </xf>
    <xf numFmtId="0" fontId="9" fillId="2" borderId="0" xfId="0" applyFont="1" applyFill="1" applyAlignment="1">
      <alignment horizontal="left" vertical="top" wrapText="1"/>
    </xf>
    <xf numFmtId="0" fontId="3" fillId="2" borderId="0" xfId="0" applyFont="1" applyFill="1" applyAlignment="1">
      <alignment horizontal="left" wrapText="1" indent="1"/>
    </xf>
    <xf numFmtId="0" fontId="20" fillId="2" borderId="0" xfId="0" applyFont="1" applyFill="1" applyAlignment="1">
      <alignment horizontal="left" wrapText="1"/>
    </xf>
    <xf numFmtId="0" fontId="3" fillId="2" borderId="2" xfId="0" applyFont="1" applyFill="1" applyBorder="1" applyAlignment="1">
      <alignment wrapText="1"/>
    </xf>
    <xf numFmtId="0" fontId="3" fillId="2" borderId="0" xfId="0" applyFont="1" applyFill="1" applyAlignment="1">
      <alignment horizontal="left" wrapText="1"/>
    </xf>
    <xf numFmtId="0" fontId="3" fillId="2" borderId="18" xfId="0" applyFont="1" applyFill="1" applyBorder="1" applyAlignment="1">
      <alignment horizontal="center" wrapText="1"/>
    </xf>
    <xf numFmtId="0" fontId="3" fillId="2" borderId="0" xfId="0" applyFont="1" applyFill="1" applyAlignment="1">
      <alignment horizontal="center" wrapText="1"/>
    </xf>
    <xf numFmtId="0" fontId="3" fillId="2" borderId="3" xfId="0" applyFont="1" applyFill="1" applyBorder="1" applyAlignment="1">
      <alignment horizontal="center" wrapText="1"/>
    </xf>
    <xf numFmtId="0" fontId="3" fillId="0" borderId="18" xfId="0" applyFont="1" applyBorder="1" applyAlignment="1">
      <alignment horizontal="center" wrapText="1"/>
    </xf>
    <xf numFmtId="0" fontId="3" fillId="0" borderId="0" xfId="0" applyFont="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5" xfId="0" applyFont="1" applyBorder="1" applyAlignment="1">
      <alignment horizontal="center" wrapText="1"/>
    </xf>
    <xf numFmtId="0" fontId="3" fillId="2" borderId="4" xfId="0" applyFont="1" applyFill="1" applyBorder="1" applyAlignment="1">
      <alignment horizontal="center" wrapText="1"/>
    </xf>
    <xf numFmtId="0" fontId="3" fillId="2" borderId="17" xfId="0" applyFont="1" applyFill="1" applyBorder="1" applyAlignment="1">
      <alignment horizontal="center" wrapText="1"/>
    </xf>
    <xf numFmtId="0" fontId="3" fillId="2" borderId="5" xfId="0" applyFont="1" applyFill="1" applyBorder="1" applyAlignment="1">
      <alignment horizontal="center" wrapText="1"/>
    </xf>
    <xf numFmtId="0" fontId="6" fillId="2" borderId="17" xfId="0" applyFont="1" applyFill="1" applyBorder="1" applyAlignment="1">
      <alignment wrapText="1"/>
    </xf>
    <xf numFmtId="0" fontId="6" fillId="2" borderId="6" xfId="0" applyFont="1" applyFill="1" applyBorder="1" applyAlignment="1">
      <alignment horizontal="center" wrapText="1"/>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19" xfId="0" applyFont="1" applyBorder="1" applyAlignment="1">
      <alignment horizontal="center"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19" xfId="0" applyFont="1" applyFill="1" applyBorder="1" applyAlignment="1">
      <alignment horizontal="center" wrapText="1"/>
    </xf>
    <xf numFmtId="0" fontId="23" fillId="0" borderId="86" xfId="0" applyFont="1" applyBorder="1" applyAlignment="1">
      <alignment horizontal="center" vertical="center" wrapText="1"/>
    </xf>
    <xf numFmtId="0" fontId="23" fillId="0" borderId="87" xfId="0" applyFont="1" applyBorder="1" applyAlignment="1">
      <alignment horizontal="center" vertical="center" wrapText="1"/>
    </xf>
    <xf numFmtId="0" fontId="22" fillId="0" borderId="92" xfId="0" applyFont="1" applyBorder="1" applyAlignment="1">
      <alignment horizontal="center" vertical="center" wrapText="1"/>
    </xf>
    <xf numFmtId="0" fontId="22" fillId="0" borderId="93" xfId="0" applyFont="1" applyBorder="1" applyAlignment="1">
      <alignment horizontal="center" vertical="center" wrapText="1"/>
    </xf>
    <xf numFmtId="0" fontId="23" fillId="0" borderId="89" xfId="0" applyFont="1" applyBorder="1" applyAlignment="1">
      <alignment horizontal="center" vertical="center" wrapText="1"/>
    </xf>
    <xf numFmtId="0" fontId="23" fillId="0" borderId="90" xfId="0" applyFont="1" applyBorder="1" applyAlignment="1">
      <alignment horizontal="center" vertical="center" wrapText="1"/>
    </xf>
    <xf numFmtId="0" fontId="23" fillId="0" borderId="84" xfId="0" applyFont="1" applyBorder="1" applyAlignment="1">
      <alignment horizontal="center" vertical="center" wrapText="1"/>
    </xf>
    <xf numFmtId="0" fontId="23" fillId="0" borderId="83" xfId="0" applyFont="1" applyBorder="1" applyAlignment="1">
      <alignment horizontal="center" vertical="center" wrapText="1"/>
    </xf>
    <xf numFmtId="0" fontId="23" fillId="0" borderId="91" xfId="0" applyFont="1" applyBorder="1" applyAlignment="1">
      <alignment horizontal="center" vertical="center" wrapText="1"/>
    </xf>
    <xf numFmtId="0" fontId="23" fillId="0" borderId="85" xfId="0" applyFont="1" applyBorder="1" applyAlignment="1">
      <alignment horizontal="center" vertical="center" wrapText="1"/>
    </xf>
    <xf numFmtId="0" fontId="23" fillId="0" borderId="88" xfId="0" applyFont="1" applyBorder="1" applyAlignment="1">
      <alignment horizontal="center" vertical="center" wrapText="1"/>
    </xf>
    <xf numFmtId="0" fontId="23" fillId="0" borderId="90" xfId="0" applyFont="1" applyBorder="1" applyAlignment="1">
      <alignment vertical="center" wrapText="1"/>
    </xf>
    <xf numFmtId="0" fontId="23" fillId="0" borderId="83" xfId="0" applyFont="1" applyBorder="1" applyAlignment="1">
      <alignment vertical="center" wrapText="1"/>
    </xf>
    <xf numFmtId="0" fontId="23" fillId="0" borderId="87" xfId="0" applyFont="1" applyBorder="1" applyAlignment="1">
      <alignment vertical="center" wrapText="1"/>
    </xf>
    <xf numFmtId="0" fontId="22" fillId="0" borderId="93" xfId="0" applyFont="1" applyBorder="1" applyAlignment="1">
      <alignment vertical="center" wrapText="1"/>
    </xf>
    <xf numFmtId="0" fontId="20" fillId="2" borderId="0" xfId="0" applyFont="1" applyFill="1" applyAlignment="1">
      <alignment horizontal="left" wrapText="1" indent="1"/>
    </xf>
    <xf numFmtId="0" fontId="18" fillId="2" borderId="0" xfId="4" applyFill="1" applyAlignment="1" applyProtection="1">
      <alignment horizontal="left" wrapText="1"/>
    </xf>
    <xf numFmtId="0" fontId="3" fillId="0" borderId="0" xfId="0" applyFont="1" applyAlignment="1">
      <alignment horizontal="left" wrapText="1" indent="1"/>
    </xf>
    <xf numFmtId="0" fontId="0" fillId="0" borderId="0" xfId="0" applyAlignment="1">
      <alignment horizontal="left" wrapText="1" indent="1"/>
    </xf>
    <xf numFmtId="0" fontId="18" fillId="2" borderId="0" xfId="4" applyFill="1" applyAlignment="1" applyProtection="1">
      <alignment shrinkToFit="1"/>
    </xf>
    <xf numFmtId="0" fontId="14" fillId="0" borderId="0" xfId="0" applyFont="1" applyAlignment="1">
      <alignment horizontal="right" vertical="top" wrapText="1"/>
    </xf>
    <xf numFmtId="0" fontId="14" fillId="0" borderId="0" xfId="0" applyFont="1" applyAlignment="1">
      <alignment horizontal="left" vertical="top" wrapText="1"/>
    </xf>
    <xf numFmtId="0" fontId="3" fillId="0" borderId="0" xfId="0" applyFont="1" applyAlignment="1">
      <alignment horizontal="left" vertical="center" wrapText="1" indent="1"/>
    </xf>
    <xf numFmtId="0" fontId="0" fillId="0" borderId="0" xfId="0" applyAlignment="1">
      <alignment horizontal="left" vertical="center" wrapText="1" indent="1"/>
    </xf>
    <xf numFmtId="0" fontId="3" fillId="2" borderId="0" xfId="0" applyFont="1" applyFill="1" applyAlignment="1">
      <alignment vertical="top" wrapText="1"/>
    </xf>
    <xf numFmtId="0" fontId="3" fillId="0" borderId="0" xfId="0" applyFont="1" applyAlignment="1">
      <alignment horizontal="left" vertical="top" wrapText="1"/>
    </xf>
    <xf numFmtId="0" fontId="0" fillId="0" borderId="0" xfId="0" applyAlignment="1">
      <alignment horizontal="left" vertical="top" wrapText="1"/>
    </xf>
    <xf numFmtId="0" fontId="18" fillId="0" borderId="0" xfId="4" applyFill="1" applyAlignment="1" applyProtection="1">
      <alignment horizontal="left"/>
    </xf>
    <xf numFmtId="0" fontId="0" fillId="2" borderId="0" xfId="0" applyFill="1"/>
    <xf numFmtId="0" fontId="0" fillId="2" borderId="0" xfId="0" applyFill="1" applyAlignment="1">
      <alignment wrapText="1"/>
    </xf>
    <xf numFmtId="0" fontId="3" fillId="0" borderId="0" xfId="0" applyFont="1"/>
    <xf numFmtId="0" fontId="6" fillId="2" borderId="0" xfId="0" applyFont="1" applyFill="1" applyAlignment="1">
      <alignment horizontal="left" wrapText="1" indent="2"/>
    </xf>
    <xf numFmtId="0" fontId="10" fillId="2" borderId="0" xfId="0" applyFont="1" applyFill="1" applyAlignment="1">
      <alignment horizontal="left" vertical="top" wrapText="1"/>
    </xf>
    <xf numFmtId="0" fontId="7" fillId="2" borderId="0" xfId="0" applyFont="1" applyFill="1" applyAlignment="1">
      <alignment horizontal="center"/>
    </xf>
    <xf numFmtId="0" fontId="6" fillId="2" borderId="0" xfId="0" applyFont="1" applyFill="1" applyAlignment="1">
      <alignment horizontal="left" vertical="top" wrapText="1"/>
    </xf>
    <xf numFmtId="0" fontId="22" fillId="0" borderId="94" xfId="0" applyFont="1" applyBorder="1" applyAlignment="1">
      <alignment horizontal="center" vertical="center" wrapText="1"/>
    </xf>
    <xf numFmtId="0" fontId="17" fillId="2" borderId="0" xfId="0" applyFont="1" applyFill="1" applyAlignment="1">
      <alignment horizontal="left" wrapText="1" indent="1"/>
    </xf>
    <xf numFmtId="0" fontId="7" fillId="5" borderId="0" xfId="0" applyFont="1" applyFill="1" applyAlignment="1">
      <alignment horizontal="center"/>
    </xf>
    <xf numFmtId="0" fontId="3" fillId="2" borderId="23" xfId="0" applyFont="1" applyFill="1" applyBorder="1"/>
    <xf numFmtId="0" fontId="3" fillId="2" borderId="24" xfId="0" applyFont="1" applyFill="1" applyBorder="1"/>
    <xf numFmtId="0" fontId="3" fillId="2" borderId="25" xfId="0" applyFont="1" applyFill="1" applyBorder="1"/>
    <xf numFmtId="49" fontId="3" fillId="4" borderId="23" xfId="0" applyNumberFormat="1" applyFont="1" applyFill="1" applyBorder="1" applyAlignment="1" applyProtection="1">
      <alignment horizontal="left" shrinkToFit="1"/>
      <protection locked="0"/>
    </xf>
    <xf numFmtId="49" fontId="0" fillId="4" borderId="29" xfId="0" applyNumberFormat="1" applyFill="1" applyBorder="1" applyAlignment="1" applyProtection="1">
      <alignment horizontal="left" shrinkToFit="1"/>
      <protection locked="0"/>
    </xf>
    <xf numFmtId="0" fontId="0" fillId="3" borderId="56" xfId="0" applyFill="1" applyBorder="1" applyProtection="1">
      <protection locked="0"/>
    </xf>
    <xf numFmtId="0" fontId="0" fillId="3" borderId="52" xfId="0" applyFill="1" applyBorder="1" applyProtection="1">
      <protection locked="0"/>
    </xf>
    <xf numFmtId="0" fontId="0" fillId="3" borderId="76" xfId="0" applyFill="1" applyBorder="1" applyProtection="1">
      <protection locked="0"/>
    </xf>
    <xf numFmtId="0" fontId="0" fillId="3" borderId="23" xfId="0" applyFill="1" applyBorder="1" applyProtection="1">
      <protection locked="0"/>
    </xf>
    <xf numFmtId="0" fontId="0" fillId="3" borderId="24" xfId="0" applyFill="1" applyBorder="1" applyProtection="1">
      <protection locked="0"/>
    </xf>
    <xf numFmtId="0" fontId="0" fillId="3" borderId="29" xfId="0" applyFill="1" applyBorder="1" applyProtection="1">
      <protection locked="0"/>
    </xf>
    <xf numFmtId="0" fontId="0" fillId="3" borderId="27" xfId="0" applyFill="1" applyBorder="1" applyProtection="1">
      <protection locked="0"/>
    </xf>
    <xf numFmtId="0" fontId="0" fillId="3" borderId="46" xfId="0" applyFill="1" applyBorder="1" applyProtection="1">
      <protection locked="0"/>
    </xf>
    <xf numFmtId="0" fontId="0" fillId="3" borderId="48" xfId="0" applyFill="1" applyBorder="1" applyProtection="1">
      <protection locked="0"/>
    </xf>
    <xf numFmtId="0" fontId="3" fillId="0" borderId="23" xfId="0" applyFont="1" applyBorder="1"/>
    <xf numFmtId="0" fontId="3" fillId="0" borderId="24" xfId="0" applyFont="1" applyBorder="1"/>
    <xf numFmtId="0" fontId="3" fillId="0" borderId="29" xfId="0" applyFont="1" applyBorder="1"/>
    <xf numFmtId="0" fontId="12" fillId="2" borderId="27" xfId="0" applyFont="1" applyFill="1" applyBorder="1"/>
    <xf numFmtId="0" fontId="12" fillId="2" borderId="46" xfId="0" applyFont="1" applyFill="1" applyBorder="1"/>
    <xf numFmtId="0" fontId="12" fillId="2" borderId="28" xfId="0" applyFont="1" applyFill="1" applyBorder="1"/>
    <xf numFmtId="0" fontId="3" fillId="2" borderId="26" xfId="0" applyFont="1" applyFill="1" applyBorder="1" applyProtection="1">
      <protection locked="0"/>
    </xf>
    <xf numFmtId="0" fontId="0" fillId="2" borderId="36" xfId="0" applyFill="1" applyBorder="1" applyProtection="1">
      <protection locked="0"/>
    </xf>
    <xf numFmtId="0" fontId="3" fillId="2" borderId="21" xfId="0" applyFont="1" applyFill="1" applyBorder="1"/>
    <xf numFmtId="0" fontId="12" fillId="2" borderId="23" xfId="0" applyFont="1" applyFill="1" applyBorder="1"/>
    <xf numFmtId="0" fontId="12" fillId="2" borderId="24" xfId="0" applyFont="1" applyFill="1" applyBorder="1"/>
    <xf numFmtId="0" fontId="12" fillId="2" borderId="29" xfId="0" applyFont="1" applyFill="1" applyBorder="1"/>
    <xf numFmtId="0" fontId="3" fillId="3" borderId="32" xfId="0" applyFont="1" applyFill="1" applyBorder="1" applyAlignment="1" applyProtection="1">
      <alignment shrinkToFit="1"/>
      <protection locked="0"/>
    </xf>
    <xf numFmtId="0" fontId="3" fillId="3" borderId="46" xfId="0" applyFont="1" applyFill="1" applyBorder="1" applyAlignment="1" applyProtection="1">
      <alignment shrinkToFit="1"/>
      <protection locked="0"/>
    </xf>
    <xf numFmtId="0" fontId="3" fillId="3" borderId="48" xfId="0" applyFont="1" applyFill="1" applyBorder="1" applyAlignment="1" applyProtection="1">
      <alignment shrinkToFit="1"/>
      <protection locked="0"/>
    </xf>
    <xf numFmtId="0" fontId="3" fillId="2" borderId="20" xfId="0" applyFont="1" applyFill="1" applyBorder="1"/>
    <xf numFmtId="0" fontId="0" fillId="4" borderId="21" xfId="0" applyFill="1" applyBorder="1" applyProtection="1">
      <protection locked="0"/>
    </xf>
    <xf numFmtId="0" fontId="3" fillId="2" borderId="30" xfId="0" applyFont="1" applyFill="1" applyBorder="1"/>
    <xf numFmtId="0" fontId="3" fillId="2" borderId="26" xfId="0" applyFont="1" applyFill="1" applyBorder="1"/>
    <xf numFmtId="0" fontId="0" fillId="4" borderId="26" xfId="0" applyFill="1" applyBorder="1" applyProtection="1">
      <protection locked="0"/>
    </xf>
    <xf numFmtId="0" fontId="3" fillId="2" borderId="56" xfId="0" applyFont="1" applyFill="1" applyBorder="1"/>
    <xf numFmtId="0" fontId="3" fillId="2" borderId="52" xfId="0" applyFont="1" applyFill="1" applyBorder="1"/>
    <xf numFmtId="0" fontId="3" fillId="2" borderId="27" xfId="0" applyFont="1" applyFill="1" applyBorder="1"/>
    <xf numFmtId="0" fontId="3" fillId="2" borderId="46" xfId="0" applyFont="1" applyFill="1" applyBorder="1"/>
    <xf numFmtId="0" fontId="3" fillId="2" borderId="49" xfId="0" applyFont="1" applyFill="1" applyBorder="1"/>
    <xf numFmtId="0" fontId="3" fillId="2" borderId="50" xfId="0" applyFont="1" applyFill="1" applyBorder="1"/>
    <xf numFmtId="0" fontId="0" fillId="4" borderId="23" xfId="0" applyFill="1" applyBorder="1" applyAlignment="1" applyProtection="1">
      <alignment shrinkToFit="1"/>
      <protection locked="0"/>
    </xf>
    <xf numFmtId="0" fontId="0" fillId="4" borderId="25" xfId="0" applyFill="1" applyBorder="1" applyAlignment="1" applyProtection="1">
      <alignment shrinkToFit="1"/>
      <protection locked="0"/>
    </xf>
    <xf numFmtId="0" fontId="15" fillId="5" borderId="0" xfId="0" applyFont="1" applyFill="1" applyAlignment="1">
      <alignment horizontal="center"/>
    </xf>
    <xf numFmtId="0" fontId="3" fillId="4" borderId="23" xfId="0" applyFont="1" applyFill="1" applyBorder="1" applyAlignment="1">
      <alignment horizontal="center"/>
    </xf>
    <xf numFmtId="0" fontId="3" fillId="4" borderId="24" xfId="0" applyFont="1" applyFill="1" applyBorder="1" applyAlignment="1">
      <alignment horizontal="center"/>
    </xf>
    <xf numFmtId="0" fontId="3" fillId="4" borderId="25" xfId="0" applyFont="1" applyFill="1" applyBorder="1" applyAlignment="1">
      <alignment horizontal="center"/>
    </xf>
    <xf numFmtId="0" fontId="3" fillId="4" borderId="21" xfId="0" applyFont="1" applyFill="1" applyBorder="1" applyAlignment="1" applyProtection="1">
      <alignment shrinkToFit="1"/>
      <protection locked="0"/>
    </xf>
    <xf numFmtId="0" fontId="0" fillId="4" borderId="22" xfId="0" applyFill="1" applyBorder="1" applyAlignment="1" applyProtection="1">
      <alignment shrinkToFit="1"/>
      <protection locked="0"/>
    </xf>
    <xf numFmtId="0" fontId="6" fillId="2" borderId="6" xfId="0" applyFont="1" applyFill="1" applyBorder="1"/>
    <xf numFmtId="0" fontId="6" fillId="2" borderId="7" xfId="0" applyFont="1" applyFill="1" applyBorder="1"/>
    <xf numFmtId="0" fontId="6" fillId="2" borderId="8" xfId="0" applyFont="1" applyFill="1" applyBorder="1"/>
    <xf numFmtId="0" fontId="3" fillId="3" borderId="27" xfId="0" applyFont="1" applyFill="1" applyBorder="1" applyAlignment="1">
      <alignment horizontal="center"/>
    </xf>
    <xf numFmtId="0" fontId="3" fillId="3" borderId="46" xfId="0" applyFont="1" applyFill="1" applyBorder="1" applyAlignment="1">
      <alignment horizontal="center"/>
    </xf>
    <xf numFmtId="0" fontId="3" fillId="3" borderId="28" xfId="0" applyFont="1" applyFill="1" applyBorder="1" applyAlignment="1">
      <alignment horizontal="center"/>
    </xf>
    <xf numFmtId="0" fontId="3" fillId="2" borderId="38" xfId="0" applyFont="1" applyFill="1" applyBorder="1" applyProtection="1">
      <protection locked="0"/>
    </xf>
    <xf numFmtId="0" fontId="0" fillId="2" borderId="39" xfId="0" applyFill="1" applyBorder="1" applyProtection="1">
      <protection locked="0"/>
    </xf>
    <xf numFmtId="0" fontId="3" fillId="4" borderId="23" xfId="0" applyFont="1" applyFill="1" applyBorder="1" applyProtection="1">
      <protection locked="0"/>
    </xf>
    <xf numFmtId="0" fontId="0" fillId="4" borderId="24" xfId="0" applyFill="1" applyBorder="1" applyProtection="1">
      <protection locked="0"/>
    </xf>
    <xf numFmtId="0" fontId="0" fillId="4" borderId="25" xfId="0" applyFill="1" applyBorder="1" applyProtection="1">
      <protection locked="0"/>
    </xf>
    <xf numFmtId="0" fontId="3" fillId="4" borderId="23" xfId="0" applyFont="1" applyFill="1" applyBorder="1" applyAlignment="1" applyProtection="1">
      <alignment shrinkToFit="1"/>
      <protection locked="0"/>
    </xf>
    <xf numFmtId="0" fontId="3" fillId="2" borderId="33" xfId="0" applyFont="1" applyFill="1" applyBorder="1" applyAlignment="1">
      <alignment shrinkToFit="1"/>
    </xf>
    <xf numFmtId="0" fontId="3" fillId="2" borderId="34" xfId="0" applyFont="1" applyFill="1" applyBorder="1" applyAlignment="1">
      <alignment shrinkToFit="1"/>
    </xf>
    <xf numFmtId="0" fontId="3" fillId="2" borderId="35" xfId="0" applyFont="1" applyFill="1" applyBorder="1" applyAlignment="1">
      <alignment shrinkToFit="1"/>
    </xf>
    <xf numFmtId="0" fontId="3" fillId="4" borderId="24" xfId="0" applyFont="1" applyFill="1" applyBorder="1" applyProtection="1">
      <protection locked="0"/>
    </xf>
    <xf numFmtId="0" fontId="3" fillId="4" borderId="25" xfId="0" applyFont="1" applyFill="1" applyBorder="1" applyProtection="1">
      <protection locked="0"/>
    </xf>
    <xf numFmtId="0" fontId="3" fillId="2" borderId="31" xfId="0" applyFont="1" applyFill="1" applyBorder="1"/>
    <xf numFmtId="0" fontId="0" fillId="4" borderId="29" xfId="0" applyFill="1" applyBorder="1" applyAlignment="1" applyProtection="1">
      <alignment shrinkToFit="1"/>
      <protection locked="0"/>
    </xf>
    <xf numFmtId="0" fontId="0" fillId="4" borderId="22" xfId="0" applyFill="1" applyBorder="1" applyProtection="1">
      <protection locked="0"/>
    </xf>
    <xf numFmtId="0" fontId="12" fillId="2" borderId="25" xfId="0" applyFont="1" applyFill="1" applyBorder="1"/>
    <xf numFmtId="0" fontId="12" fillId="0" borderId="0" xfId="0" applyFont="1"/>
    <xf numFmtId="0" fontId="0" fillId="4" borderId="21" xfId="0" applyFill="1" applyBorder="1" applyAlignment="1" applyProtection="1">
      <alignment shrinkToFit="1"/>
      <protection locked="0"/>
    </xf>
    <xf numFmtId="0" fontId="3" fillId="0" borderId="27" xfId="0" applyFont="1" applyBorder="1" applyAlignment="1">
      <alignment vertical="top" wrapText="1" shrinkToFit="1"/>
    </xf>
    <xf numFmtId="0" fontId="0" fillId="0" borderId="46" xfId="0" applyBorder="1" applyAlignment="1">
      <alignment vertical="top" wrapText="1" shrinkToFit="1"/>
    </xf>
    <xf numFmtId="0" fontId="0" fillId="0" borderId="48" xfId="0" applyBorder="1" applyAlignment="1">
      <alignment vertical="top" wrapText="1" shrinkToFit="1"/>
    </xf>
    <xf numFmtId="0" fontId="3" fillId="0" borderId="25" xfId="0" applyFont="1" applyBorder="1"/>
    <xf numFmtId="0" fontId="0" fillId="4" borderId="23" xfId="0" applyFill="1" applyBorder="1" applyAlignment="1" applyProtection="1">
      <alignment horizontal="left" shrinkToFit="1"/>
      <protection locked="0"/>
    </xf>
    <xf numFmtId="0" fontId="0" fillId="4" borderId="25" xfId="0" applyFill="1" applyBorder="1" applyAlignment="1" applyProtection="1">
      <alignment horizontal="left" shrinkToFit="1"/>
      <protection locked="0"/>
    </xf>
    <xf numFmtId="0" fontId="0" fillId="4" borderId="27" xfId="0" applyFill="1" applyBorder="1" applyAlignment="1" applyProtection="1">
      <alignment shrinkToFit="1"/>
      <protection locked="0"/>
    </xf>
    <xf numFmtId="0" fontId="0" fillId="4" borderId="28" xfId="0" applyFill="1" applyBorder="1" applyAlignment="1" applyProtection="1">
      <alignment shrinkToFit="1"/>
      <protection locked="0"/>
    </xf>
    <xf numFmtId="0" fontId="3" fillId="2" borderId="32" xfId="0" applyFont="1" applyFill="1" applyBorder="1"/>
    <xf numFmtId="0" fontId="3" fillId="2" borderId="28" xfId="0" applyFont="1" applyFill="1" applyBorder="1"/>
    <xf numFmtId="0" fontId="12" fillId="2" borderId="43" xfId="0" applyFont="1" applyFill="1" applyBorder="1" applyProtection="1">
      <protection locked="0"/>
    </xf>
    <xf numFmtId="0" fontId="12" fillId="2" borderId="44" xfId="0" applyFont="1" applyFill="1" applyBorder="1" applyProtection="1">
      <protection locked="0"/>
    </xf>
    <xf numFmtId="0" fontId="12" fillId="2" borderId="79" xfId="0" applyFont="1" applyFill="1" applyBorder="1" applyProtection="1">
      <protection locked="0"/>
    </xf>
    <xf numFmtId="0" fontId="0" fillId="0" borderId="24" xfId="0" applyBorder="1" applyProtection="1">
      <protection locked="0"/>
    </xf>
    <xf numFmtId="0" fontId="12" fillId="2" borderId="31" xfId="0" applyFont="1" applyFill="1" applyBorder="1"/>
    <xf numFmtId="0" fontId="17" fillId="2" borderId="24" xfId="0" applyFont="1" applyFill="1" applyBorder="1" applyAlignment="1">
      <alignment shrinkToFit="1"/>
    </xf>
    <xf numFmtId="0" fontId="17" fillId="2" borderId="29" xfId="0" applyFont="1" applyFill="1" applyBorder="1" applyAlignment="1">
      <alignment shrinkToFit="1"/>
    </xf>
    <xf numFmtId="0" fontId="2" fillId="2" borderId="58" xfId="0" applyFont="1" applyFill="1" applyBorder="1" applyAlignment="1" applyProtection="1">
      <alignment shrinkToFit="1"/>
      <protection locked="0"/>
    </xf>
    <xf numFmtId="0" fontId="2" fillId="2" borderId="41" xfId="0" applyFont="1" applyFill="1" applyBorder="1" applyAlignment="1" applyProtection="1">
      <alignment shrinkToFit="1"/>
      <protection locked="0"/>
    </xf>
    <xf numFmtId="0" fontId="2" fillId="2" borderId="59" xfId="0" applyFont="1" applyFill="1" applyBorder="1" applyAlignment="1" applyProtection="1">
      <alignment shrinkToFit="1"/>
      <protection locked="0"/>
    </xf>
    <xf numFmtId="0" fontId="3" fillId="2" borderId="21" xfId="0" applyFont="1" applyFill="1" applyBorder="1" applyProtection="1">
      <protection locked="0"/>
    </xf>
    <xf numFmtId="0" fontId="0" fillId="2" borderId="22" xfId="0" applyFill="1" applyBorder="1" applyProtection="1">
      <protection locked="0"/>
    </xf>
    <xf numFmtId="0" fontId="0" fillId="4" borderId="51" xfId="0" applyFill="1" applyBorder="1" applyAlignment="1" applyProtection="1">
      <alignment shrinkToFit="1"/>
      <protection locked="0"/>
    </xf>
    <xf numFmtId="0" fontId="0" fillId="4" borderId="35" xfId="0" applyFill="1" applyBorder="1" applyAlignment="1" applyProtection="1">
      <alignment shrinkToFit="1"/>
      <protection locked="0"/>
    </xf>
    <xf numFmtId="0" fontId="0" fillId="0" borderId="32" xfId="0" applyBorder="1"/>
    <xf numFmtId="0" fontId="0" fillId="0" borderId="46" xfId="0" applyBorder="1"/>
    <xf numFmtId="0" fontId="6" fillId="2" borderId="80" xfId="0" applyFont="1" applyFill="1" applyBorder="1"/>
    <xf numFmtId="0" fontId="6" fillId="2" borderId="81" xfId="0" applyFont="1" applyFill="1" applyBorder="1"/>
    <xf numFmtId="0" fontId="3" fillId="2" borderId="20" xfId="0" applyFont="1" applyFill="1" applyBorder="1" applyAlignment="1">
      <alignment wrapText="1"/>
    </xf>
    <xf numFmtId="0" fontId="3" fillId="2" borderId="21" xfId="0" applyFont="1" applyFill="1" applyBorder="1" applyAlignment="1">
      <alignment wrapText="1"/>
    </xf>
    <xf numFmtId="0" fontId="3" fillId="4" borderId="21" xfId="0" applyFont="1" applyFill="1" applyBorder="1" applyProtection="1">
      <protection locked="0"/>
    </xf>
    <xf numFmtId="0" fontId="13" fillId="2" borderId="0" xfId="0" applyFont="1" applyFill="1" applyAlignment="1">
      <alignment horizontal="center"/>
    </xf>
    <xf numFmtId="0" fontId="0" fillId="2" borderId="21" xfId="0" applyFill="1" applyBorder="1"/>
    <xf numFmtId="0" fontId="3" fillId="4" borderId="51" xfId="0" applyFont="1" applyFill="1" applyBorder="1" applyAlignment="1" applyProtection="1">
      <alignment shrinkToFit="1"/>
      <protection locked="0"/>
    </xf>
    <xf numFmtId="0" fontId="0" fillId="4" borderId="55" xfId="0" applyFill="1" applyBorder="1" applyAlignment="1" applyProtection="1">
      <alignment shrinkToFit="1"/>
      <protection locked="0"/>
    </xf>
    <xf numFmtId="0" fontId="3" fillId="2" borderId="2" xfId="0" applyFont="1" applyFill="1" applyBorder="1"/>
    <xf numFmtId="0" fontId="3" fillId="2" borderId="19" xfId="0" applyFont="1" applyFill="1" applyBorder="1"/>
    <xf numFmtId="0" fontId="6" fillId="2" borderId="40" xfId="1" applyFont="1" applyFill="1" applyBorder="1"/>
    <xf numFmtId="0" fontId="6" fillId="2" borderId="41" xfId="1" applyFont="1" applyFill="1" applyBorder="1"/>
    <xf numFmtId="0" fontId="6" fillId="2" borderId="42" xfId="1" applyFont="1" applyFill="1" applyBorder="1"/>
    <xf numFmtId="0" fontId="3" fillId="2" borderId="47" xfId="0" applyFont="1" applyFill="1" applyBorder="1"/>
    <xf numFmtId="0" fontId="0" fillId="3" borderId="47" xfId="0" applyFill="1" applyBorder="1" applyProtection="1">
      <protection locked="0"/>
    </xf>
    <xf numFmtId="0" fontId="0" fillId="3" borderId="53" xfId="0" applyFill="1" applyBorder="1" applyProtection="1">
      <protection locked="0"/>
    </xf>
    <xf numFmtId="0" fontId="11" fillId="2" borderId="40" xfId="0" applyFont="1" applyFill="1" applyBorder="1"/>
    <xf numFmtId="0" fontId="11" fillId="2" borderId="41" xfId="0" applyFont="1" applyFill="1" applyBorder="1"/>
    <xf numFmtId="0" fontId="11" fillId="2" borderId="42" xfId="0" applyFont="1" applyFill="1" applyBorder="1"/>
    <xf numFmtId="0" fontId="3" fillId="4" borderId="38" xfId="0" applyFont="1" applyFill="1" applyBorder="1" applyProtection="1">
      <protection locked="0"/>
    </xf>
    <xf numFmtId="0" fontId="1" fillId="2" borderId="70" xfId="0" applyFont="1" applyFill="1" applyBorder="1" applyAlignment="1">
      <alignment wrapText="1"/>
    </xf>
    <xf numFmtId="0" fontId="1" fillId="2" borderId="61" xfId="0" applyFont="1" applyFill="1" applyBorder="1" applyAlignment="1">
      <alignment wrapText="1"/>
    </xf>
    <xf numFmtId="0" fontId="6" fillId="2" borderId="6" xfId="0" applyFont="1" applyFill="1" applyBorder="1" applyAlignment="1">
      <alignment vertical="top" wrapText="1"/>
    </xf>
    <xf numFmtId="0" fontId="6" fillId="2" borderId="7" xfId="0" applyFont="1" applyFill="1" applyBorder="1" applyAlignment="1">
      <alignment vertical="top" wrapText="1"/>
    </xf>
    <xf numFmtId="0" fontId="6" fillId="2" borderId="8" xfId="0" applyFont="1" applyFill="1" applyBorder="1" applyAlignment="1">
      <alignment vertical="top" wrapText="1"/>
    </xf>
    <xf numFmtId="0" fontId="6" fillId="2" borderId="74" xfId="1" applyFont="1" applyFill="1" applyBorder="1"/>
    <xf numFmtId="0" fontId="6" fillId="2" borderId="75" xfId="1" applyFont="1" applyFill="1" applyBorder="1"/>
    <xf numFmtId="0" fontId="6" fillId="2" borderId="56" xfId="1" applyFont="1" applyFill="1" applyBorder="1"/>
    <xf numFmtId="0" fontId="6" fillId="2" borderId="52" xfId="1" applyFont="1" applyFill="1" applyBorder="1"/>
    <xf numFmtId="0" fontId="6" fillId="2" borderId="76" xfId="1" applyFont="1" applyFill="1" applyBorder="1"/>
    <xf numFmtId="0" fontId="1" fillId="2" borderId="58" xfId="0" applyFont="1" applyFill="1" applyBorder="1" applyAlignment="1">
      <alignment horizontal="right" wrapText="1"/>
    </xf>
    <xf numFmtId="0" fontId="1" fillId="2" borderId="59" xfId="0" applyFont="1" applyFill="1" applyBorder="1" applyAlignment="1">
      <alignment horizontal="right" wrapText="1"/>
    </xf>
    <xf numFmtId="0" fontId="1" fillId="2" borderId="60" xfId="0" applyFont="1" applyFill="1" applyBorder="1" applyAlignment="1">
      <alignment horizontal="right" wrapText="1"/>
    </xf>
    <xf numFmtId="0" fontId="1" fillId="2" borderId="62" xfId="0" applyFont="1" applyFill="1" applyBorder="1" applyAlignment="1">
      <alignment horizontal="right" wrapText="1"/>
    </xf>
    <xf numFmtId="0" fontId="2" fillId="2" borderId="60" xfId="0" applyFont="1" applyFill="1" applyBorder="1" applyAlignment="1" applyProtection="1">
      <alignment shrinkToFit="1"/>
      <protection locked="0"/>
    </xf>
    <xf numFmtId="0" fontId="2" fillId="2" borderId="61" xfId="0" applyFont="1" applyFill="1" applyBorder="1" applyAlignment="1" applyProtection="1">
      <alignment shrinkToFit="1"/>
      <protection locked="0"/>
    </xf>
    <xf numFmtId="0" fontId="2" fillId="2" borderId="62" xfId="0" applyFont="1" applyFill="1" applyBorder="1" applyAlignment="1" applyProtection="1">
      <alignment shrinkToFit="1"/>
      <protection locked="0"/>
    </xf>
    <xf numFmtId="0" fontId="3" fillId="2" borderId="77" xfId="1" applyFill="1" applyBorder="1" applyAlignment="1">
      <alignment shrinkToFit="1"/>
    </xf>
    <xf numFmtId="0" fontId="3" fillId="2" borderId="52" xfId="1" applyFill="1" applyBorder="1" applyAlignment="1">
      <alignment shrinkToFit="1"/>
    </xf>
    <xf numFmtId="0" fontId="3" fillId="2" borderId="57" xfId="1" applyFill="1" applyBorder="1" applyAlignment="1">
      <alignment shrinkToFit="1"/>
    </xf>
    <xf numFmtId="0" fontId="20" fillId="2" borderId="0" xfId="0" applyFont="1" applyFill="1" applyAlignment="1">
      <alignment wrapText="1"/>
    </xf>
    <xf numFmtId="0" fontId="3" fillId="4" borderId="1" xfId="0" applyFont="1" applyFill="1" applyBorder="1" applyAlignment="1" applyProtection="1">
      <alignment vertical="top"/>
      <protection locked="0"/>
    </xf>
    <xf numFmtId="0" fontId="3" fillId="4" borderId="2" xfId="0" applyFont="1" applyFill="1" applyBorder="1" applyAlignment="1" applyProtection="1">
      <alignment vertical="top"/>
      <protection locked="0"/>
    </xf>
    <xf numFmtId="0" fontId="3" fillId="4" borderId="19" xfId="0" applyFont="1" applyFill="1" applyBorder="1" applyAlignment="1" applyProtection="1">
      <alignment vertical="top"/>
      <protection locked="0"/>
    </xf>
    <xf numFmtId="0" fontId="3" fillId="4" borderId="4" xfId="0" applyFont="1" applyFill="1" applyBorder="1" applyAlignment="1" applyProtection="1">
      <alignment vertical="top"/>
      <protection locked="0"/>
    </xf>
    <xf numFmtId="0" fontId="3" fillId="4" borderId="17" xfId="0" applyFont="1" applyFill="1" applyBorder="1" applyAlignment="1" applyProtection="1">
      <alignment vertical="top"/>
      <protection locked="0"/>
    </xf>
    <xf numFmtId="0" fontId="3" fillId="4" borderId="5" xfId="0" applyFont="1" applyFill="1" applyBorder="1" applyAlignment="1" applyProtection="1">
      <alignment vertical="top"/>
      <protection locked="0"/>
    </xf>
    <xf numFmtId="0" fontId="6" fillId="2" borderId="7" xfId="0" applyFont="1" applyFill="1" applyBorder="1" applyAlignment="1">
      <alignment horizontal="left" wrapText="1"/>
    </xf>
    <xf numFmtId="0" fontId="3" fillId="3" borderId="1" xfId="0" applyFont="1" applyFill="1" applyBorder="1" applyAlignment="1" applyProtection="1">
      <alignment vertical="top" wrapText="1"/>
      <protection locked="0"/>
    </xf>
    <xf numFmtId="0" fontId="3" fillId="3" borderId="2" xfId="0" applyFont="1" applyFill="1" applyBorder="1" applyAlignment="1" applyProtection="1">
      <alignment vertical="top" wrapText="1"/>
      <protection locked="0"/>
    </xf>
    <xf numFmtId="0" fontId="3" fillId="3" borderId="19" xfId="0" applyFont="1" applyFill="1" applyBorder="1" applyAlignment="1" applyProtection="1">
      <alignment vertical="top" wrapText="1"/>
      <protection locked="0"/>
    </xf>
    <xf numFmtId="0" fontId="3" fillId="3" borderId="4" xfId="0" applyFont="1" applyFill="1" applyBorder="1" applyAlignment="1" applyProtection="1">
      <alignment vertical="top" wrapText="1"/>
      <protection locked="0"/>
    </xf>
    <xf numFmtId="0" fontId="3" fillId="3" borderId="17" xfId="0" applyFont="1" applyFill="1" applyBorder="1" applyAlignment="1" applyProtection="1">
      <alignment vertical="top" wrapText="1"/>
      <protection locked="0"/>
    </xf>
    <xf numFmtId="0" fontId="3" fillId="3" borderId="5" xfId="0" applyFont="1" applyFill="1" applyBorder="1" applyAlignment="1" applyProtection="1">
      <alignment vertical="top" wrapText="1"/>
      <protection locked="0"/>
    </xf>
    <xf numFmtId="0" fontId="2" fillId="2" borderId="72" xfId="0" applyFont="1" applyFill="1" applyBorder="1" applyAlignment="1" applyProtection="1">
      <alignment shrinkToFit="1"/>
      <protection locked="0"/>
    </xf>
    <xf numFmtId="0" fontId="3" fillId="2" borderId="60" xfId="1" applyFill="1" applyBorder="1"/>
    <xf numFmtId="0" fontId="3" fillId="2" borderId="72" xfId="1" applyFill="1" applyBorder="1"/>
    <xf numFmtId="0" fontId="3" fillId="2" borderId="63" xfId="1" applyFill="1" applyBorder="1"/>
    <xf numFmtId="0" fontId="3" fillId="2" borderId="73" xfId="1" applyFill="1" applyBorder="1"/>
    <xf numFmtId="0" fontId="3" fillId="2" borderId="54" xfId="0" applyFont="1" applyFill="1" applyBorder="1"/>
    <xf numFmtId="0" fontId="12" fillId="2" borderId="0" xfId="0" applyFont="1" applyFill="1" applyAlignment="1">
      <alignment wrapText="1"/>
    </xf>
    <xf numFmtId="0" fontId="3" fillId="4" borderId="26" xfId="0" applyFont="1" applyFill="1" applyBorder="1" applyProtection="1">
      <protection locked="0"/>
    </xf>
    <xf numFmtId="0" fontId="12" fillId="2" borderId="43" xfId="0" applyFont="1" applyFill="1" applyBorder="1"/>
    <xf numFmtId="0" fontId="12" fillId="2" borderId="44" xfId="0" applyFont="1" applyFill="1" applyBorder="1"/>
    <xf numFmtId="0" fontId="12" fillId="2" borderId="45" xfId="0" applyFont="1" applyFill="1" applyBorder="1"/>
    <xf numFmtId="0" fontId="6" fillId="2" borderId="2" xfId="0" applyFont="1" applyFill="1" applyBorder="1" applyAlignment="1">
      <alignment wrapText="1"/>
    </xf>
    <xf numFmtId="0" fontId="3" fillId="4" borderId="47" xfId="0" applyFont="1" applyFill="1" applyBorder="1" applyProtection="1">
      <protection locked="0"/>
    </xf>
    <xf numFmtId="0" fontId="0" fillId="4" borderId="47" xfId="0" applyFill="1" applyBorder="1" applyProtection="1">
      <protection locked="0"/>
    </xf>
    <xf numFmtId="0" fontId="6" fillId="2" borderId="2" xfId="0" applyFont="1" applyFill="1" applyBorder="1" applyAlignment="1">
      <alignment vertical="center" wrapText="1"/>
    </xf>
    <xf numFmtId="0" fontId="3" fillId="2" borderId="66" xfId="1" applyFill="1" applyBorder="1" applyAlignment="1">
      <alignment vertical="center" wrapText="1"/>
    </xf>
    <xf numFmtId="0" fontId="3" fillId="2" borderId="65" xfId="1" applyFill="1" applyBorder="1" applyAlignment="1">
      <alignment vertical="center" wrapText="1"/>
    </xf>
    <xf numFmtId="0" fontId="3" fillId="2" borderId="67" xfId="1" applyFill="1" applyBorder="1" applyAlignment="1">
      <alignment vertical="center" wrapText="1"/>
    </xf>
    <xf numFmtId="0" fontId="3" fillId="2" borderId="18" xfId="1" applyFill="1" applyBorder="1" applyAlignment="1">
      <alignment vertical="center" wrapText="1"/>
    </xf>
    <xf numFmtId="0" fontId="3" fillId="2" borderId="0" xfId="1" applyFill="1" applyAlignment="1">
      <alignment vertical="center" wrapText="1"/>
    </xf>
    <xf numFmtId="0" fontId="3" fillId="2" borderId="3" xfId="1" applyFill="1" applyBorder="1" applyAlignment="1">
      <alignment vertical="center" wrapText="1"/>
    </xf>
    <xf numFmtId="0" fontId="3" fillId="2" borderId="4" xfId="1" applyFill="1" applyBorder="1" applyAlignment="1">
      <alignment vertical="center" wrapText="1"/>
    </xf>
    <xf numFmtId="0" fontId="3" fillId="2" borderId="17" xfId="1" applyFill="1" applyBorder="1" applyAlignment="1">
      <alignment vertical="center" wrapText="1"/>
    </xf>
    <xf numFmtId="0" fontId="3" fillId="2" borderId="5" xfId="1" applyFill="1" applyBorder="1" applyAlignment="1">
      <alignment vertical="center" wrapText="1"/>
    </xf>
    <xf numFmtId="0" fontId="6" fillId="2" borderId="6" xfId="1" applyFont="1" applyFill="1" applyBorder="1" applyAlignment="1">
      <alignment horizontal="right"/>
    </xf>
    <xf numFmtId="0" fontId="6" fillId="2" borderId="7" xfId="1" applyFont="1" applyFill="1" applyBorder="1" applyAlignment="1">
      <alignment horizontal="right"/>
    </xf>
    <xf numFmtId="165" fontId="3" fillId="2" borderId="7" xfId="1" applyNumberFormat="1" applyFill="1" applyBorder="1" applyAlignment="1">
      <alignment horizontal="left"/>
    </xf>
    <xf numFmtId="165" fontId="3" fillId="2" borderId="8" xfId="1" applyNumberFormat="1" applyFill="1" applyBorder="1" applyAlignment="1">
      <alignment horizontal="left"/>
    </xf>
    <xf numFmtId="0" fontId="3" fillId="2" borderId="7" xfId="1" applyFill="1" applyBorder="1"/>
    <xf numFmtId="0" fontId="2" fillId="2" borderId="63" xfId="0" applyFont="1" applyFill="1" applyBorder="1" applyAlignment="1" applyProtection="1">
      <alignment shrinkToFit="1"/>
      <protection locked="0"/>
    </xf>
    <xf numFmtId="0" fontId="2" fillId="2" borderId="64" xfId="0" applyFont="1" applyFill="1" applyBorder="1" applyAlignment="1" applyProtection="1">
      <alignment shrinkToFit="1"/>
      <protection locked="0"/>
    </xf>
    <xf numFmtId="0" fontId="2" fillId="2" borderId="78" xfId="0" applyFont="1" applyFill="1" applyBorder="1" applyAlignment="1" applyProtection="1">
      <alignment shrinkToFit="1"/>
      <protection locked="0"/>
    </xf>
    <xf numFmtId="0" fontId="1" fillId="2" borderId="71" xfId="0" applyFont="1" applyFill="1" applyBorder="1" applyAlignment="1">
      <alignment wrapText="1"/>
    </xf>
    <xf numFmtId="0" fontId="1" fillId="2" borderId="64" xfId="0" applyFont="1" applyFill="1" applyBorder="1" applyAlignment="1">
      <alignment wrapText="1"/>
    </xf>
    <xf numFmtId="0" fontId="2" fillId="2" borderId="42" xfId="0" applyFont="1" applyFill="1" applyBorder="1" applyAlignment="1" applyProtection="1">
      <alignment shrinkToFit="1"/>
      <protection locked="0"/>
    </xf>
    <xf numFmtId="0" fontId="1" fillId="2" borderId="40" xfId="0" applyFont="1" applyFill="1" applyBorder="1" applyAlignment="1">
      <alignment wrapText="1"/>
    </xf>
    <xf numFmtId="0" fontId="1" fillId="2" borderId="41" xfId="0" applyFont="1" applyFill="1" applyBorder="1" applyAlignment="1">
      <alignment wrapText="1"/>
    </xf>
    <xf numFmtId="0" fontId="13" fillId="5" borderId="0" xfId="1" applyFont="1" applyFill="1" applyAlignment="1">
      <alignment horizontal="center"/>
    </xf>
    <xf numFmtId="0" fontId="3" fillId="0" borderId="103" xfId="1" applyBorder="1" applyAlignment="1" applyProtection="1">
      <alignment horizontal="center" vertical="center"/>
      <protection locked="0"/>
    </xf>
    <xf numFmtId="0" fontId="3" fillId="0" borderId="105" xfId="1" applyBorder="1" applyAlignment="1" applyProtection="1">
      <alignment horizontal="center" vertical="center"/>
      <protection locked="0"/>
    </xf>
    <xf numFmtId="0" fontId="3" fillId="0" borderId="103" xfId="1" applyBorder="1" applyProtection="1">
      <protection locked="0"/>
    </xf>
    <xf numFmtId="0" fontId="3" fillId="0" borderId="105" xfId="1" applyBorder="1" applyProtection="1">
      <protection locked="0"/>
    </xf>
    <xf numFmtId="0" fontId="7" fillId="2" borderId="0" xfId="1" applyFont="1" applyFill="1" applyAlignment="1">
      <alignment horizontal="center"/>
    </xf>
    <xf numFmtId="0" fontId="3" fillId="0" borderId="6" xfId="1" applyBorder="1" applyAlignment="1">
      <alignment wrapText="1"/>
    </xf>
    <xf numFmtId="0" fontId="3" fillId="0" borderId="7" xfId="1" applyBorder="1" applyAlignment="1">
      <alignment wrapText="1"/>
    </xf>
    <xf numFmtId="0" fontId="3" fillId="0" borderId="8" xfId="1" applyBorder="1" applyAlignment="1">
      <alignment wrapText="1"/>
    </xf>
    <xf numFmtId="0" fontId="6" fillId="0" borderId="11" xfId="1" applyFont="1" applyBorder="1" applyAlignment="1">
      <alignment horizontal="center" vertical="center" wrapText="1"/>
    </xf>
    <xf numFmtId="0" fontId="6" fillId="0" borderId="10" xfId="1" applyFont="1" applyBorder="1" applyAlignment="1">
      <alignment horizontal="center" vertical="center" wrapText="1"/>
    </xf>
    <xf numFmtId="0" fontId="3" fillId="0" borderId="11" xfId="1" applyBorder="1" applyAlignment="1" applyProtection="1">
      <alignment horizontal="center" vertical="center" wrapText="1"/>
      <protection locked="0"/>
    </xf>
    <xf numFmtId="0" fontId="3" fillId="0" borderId="10" xfId="1" applyBorder="1" applyAlignment="1" applyProtection="1">
      <alignment horizontal="center" vertical="center" wrapText="1"/>
      <protection locked="0"/>
    </xf>
    <xf numFmtId="164" fontId="3" fillId="0" borderId="6" xfId="1" applyNumberFormat="1" applyBorder="1" applyAlignment="1" applyProtection="1">
      <alignment horizontal="center" vertical="center" wrapText="1"/>
      <protection locked="0"/>
    </xf>
    <xf numFmtId="164" fontId="3" fillId="0" borderId="8" xfId="1" applyNumberFormat="1" applyBorder="1" applyAlignment="1" applyProtection="1">
      <alignment horizontal="center" vertical="center" wrapText="1"/>
      <protection locked="0"/>
    </xf>
    <xf numFmtId="0" fontId="3" fillId="0" borderId="6" xfId="1" applyBorder="1" applyAlignment="1" applyProtection="1">
      <alignment horizontal="center" vertical="center" wrapText="1"/>
      <protection locked="0"/>
    </xf>
    <xf numFmtId="0" fontId="3" fillId="0" borderId="8" xfId="1" applyBorder="1" applyAlignment="1" applyProtection="1">
      <alignment horizontal="center" vertical="center" wrapText="1"/>
      <protection locked="0"/>
    </xf>
    <xf numFmtId="0" fontId="17" fillId="0" borderId="6" xfId="1" applyFont="1" applyBorder="1" applyAlignment="1" applyProtection="1">
      <alignment horizontal="center" vertical="center" wrapText="1"/>
      <protection locked="0"/>
    </xf>
    <xf numFmtId="0" fontId="17" fillId="0" borderId="8" xfId="1" applyFont="1" applyBorder="1" applyAlignment="1" applyProtection="1">
      <alignment horizontal="center" vertical="center" wrapText="1"/>
      <protection locked="0"/>
    </xf>
    <xf numFmtId="0" fontId="3" fillId="0" borderId="11" xfId="1" applyBorder="1" applyAlignment="1">
      <alignment horizontal="center" vertical="center" wrapText="1"/>
    </xf>
    <xf numFmtId="0" fontId="3" fillId="0" borderId="9" xfId="1" applyBorder="1" applyAlignment="1">
      <alignment horizontal="center" vertical="center" wrapText="1"/>
    </xf>
    <xf numFmtId="0" fontId="3" fillId="0" borderId="107" xfId="1" applyBorder="1" applyAlignment="1">
      <alignment wrapText="1"/>
    </xf>
    <xf numFmtId="0" fontId="3" fillId="0" borderId="108" xfId="1" applyBorder="1" applyAlignment="1">
      <alignment wrapText="1"/>
    </xf>
    <xf numFmtId="0" fontId="3" fillId="0" borderId="106" xfId="1" applyBorder="1" applyAlignment="1">
      <alignment wrapText="1"/>
    </xf>
    <xf numFmtId="0" fontId="6" fillId="0" borderId="12"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6" xfId="1" applyFont="1" applyBorder="1" applyAlignment="1">
      <alignment horizontal="center" vertical="center" wrapText="1"/>
    </xf>
    <xf numFmtId="0" fontId="6" fillId="0" borderId="96" xfId="1" applyFont="1" applyBorder="1" applyAlignment="1">
      <alignment horizontal="center" vertical="center" wrapText="1"/>
    </xf>
    <xf numFmtId="0" fontId="6" fillId="0" borderId="13" xfId="1" applyFont="1" applyBorder="1" applyAlignment="1">
      <alignment horizontal="center" vertical="center" wrapText="1"/>
    </xf>
    <xf numFmtId="164" fontId="3" fillId="0" borderId="4" xfId="1" applyNumberFormat="1" applyBorder="1" applyAlignment="1" applyProtection="1">
      <alignment horizontal="center" vertical="center" wrapText="1"/>
      <protection locked="0"/>
    </xf>
    <xf numFmtId="164" fontId="3" fillId="0" borderId="5" xfId="1" applyNumberFormat="1" applyBorder="1" applyAlignment="1" applyProtection="1">
      <alignment horizontal="center" vertical="center" wrapText="1"/>
      <protection locked="0"/>
    </xf>
    <xf numFmtId="0" fontId="3" fillId="0" borderId="15" xfId="1" applyBorder="1" applyAlignment="1">
      <alignment horizontal="left" vertical="center" wrapText="1"/>
    </xf>
    <xf numFmtId="0" fontId="3" fillId="0" borderId="10" xfId="1" applyBorder="1" applyAlignment="1">
      <alignment horizontal="left" vertical="center" wrapText="1"/>
    </xf>
    <xf numFmtId="0" fontId="3" fillId="0" borderId="9" xfId="1" applyBorder="1" applyAlignment="1">
      <alignment horizontal="left" vertical="center" wrapText="1"/>
    </xf>
    <xf numFmtId="0" fontId="3" fillId="0" borderId="10" xfId="1" applyBorder="1" applyAlignment="1">
      <alignment horizontal="center" vertical="center" wrapText="1"/>
    </xf>
    <xf numFmtId="0" fontId="3" fillId="0" borderId="18" xfId="1" applyBorder="1" applyAlignment="1" applyProtection="1">
      <alignment horizontal="center" vertical="center" wrapText="1"/>
      <protection locked="0"/>
    </xf>
    <xf numFmtId="0" fontId="3" fillId="0" borderId="3" xfId="1" applyBorder="1" applyAlignment="1" applyProtection="1">
      <alignment horizontal="center" vertical="center" wrapText="1"/>
      <protection locked="0"/>
    </xf>
    <xf numFmtId="0" fontId="3" fillId="0" borderId="4" xfId="1" applyBorder="1" applyAlignment="1" applyProtection="1">
      <alignment horizontal="center" vertical="center" wrapText="1"/>
      <protection locked="0"/>
    </xf>
    <xf numFmtId="0" fontId="3" fillId="0" borderId="5" xfId="1" applyBorder="1" applyAlignment="1" applyProtection="1">
      <alignment horizontal="center" vertical="center" wrapText="1"/>
      <protection locked="0"/>
    </xf>
    <xf numFmtId="0" fontId="3" fillId="0" borderId="97" xfId="1" applyBorder="1" applyAlignment="1" applyProtection="1">
      <alignment horizontal="center" vertical="center" wrapText="1"/>
      <protection locked="0"/>
    </xf>
    <xf numFmtId="0" fontId="3" fillId="0" borderId="98" xfId="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10" xfId="0" applyFont="1" applyBorder="1" applyAlignment="1">
      <alignment vertical="center" wrapText="1"/>
    </xf>
    <xf numFmtId="0" fontId="3" fillId="0" borderId="9" xfId="0" applyFont="1" applyBorder="1" applyAlignment="1">
      <alignment vertical="center" wrapText="1"/>
    </xf>
    <xf numFmtId="0" fontId="6" fillId="0" borderId="102"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95" xfId="1" applyFont="1" applyBorder="1" applyAlignment="1">
      <alignment horizontal="center" vertical="center" wrapText="1"/>
    </xf>
    <xf numFmtId="0" fontId="6" fillId="0" borderId="16" xfId="1" applyFont="1" applyBorder="1" applyAlignment="1">
      <alignment horizontal="center" vertical="center" wrapText="1"/>
    </xf>
    <xf numFmtId="164" fontId="3" fillId="0" borderId="1" xfId="1" applyNumberFormat="1" applyBorder="1" applyAlignment="1" applyProtection="1">
      <alignment horizontal="center" vertical="center" wrapText="1"/>
      <protection locked="0"/>
    </xf>
    <xf numFmtId="164" fontId="3" fillId="0" borderId="19" xfId="1" applyNumberFormat="1" applyBorder="1" applyAlignment="1" applyProtection="1">
      <alignment horizontal="center" vertical="center" wrapText="1"/>
      <protection locked="0"/>
    </xf>
    <xf numFmtId="164" fontId="3" fillId="0" borderId="18" xfId="1" applyNumberFormat="1" applyBorder="1" applyAlignment="1" applyProtection="1">
      <alignment horizontal="center" vertical="center" wrapText="1"/>
      <protection locked="0"/>
    </xf>
    <xf numFmtId="164" fontId="3" fillId="0" borderId="3" xfId="1" applyNumberFormat="1" applyBorder="1" applyAlignment="1" applyProtection="1">
      <alignment horizontal="center" vertical="center" wrapText="1"/>
      <protection locked="0"/>
    </xf>
    <xf numFmtId="164" fontId="17" fillId="0" borderId="6" xfId="1" quotePrefix="1" applyNumberFormat="1" applyFont="1" applyBorder="1" applyAlignment="1" applyProtection="1">
      <alignment horizontal="center" vertical="center" wrapText="1"/>
      <protection locked="0"/>
    </xf>
    <xf numFmtId="164" fontId="17" fillId="0" borderId="8" xfId="1" quotePrefix="1" applyNumberFormat="1" applyFont="1" applyBorder="1" applyAlignment="1" applyProtection="1">
      <alignment horizontal="center" vertical="center" wrapText="1"/>
      <protection locked="0"/>
    </xf>
    <xf numFmtId="164" fontId="17" fillId="0" borderId="6" xfId="1" applyNumberFormat="1" applyFont="1" applyBorder="1" applyAlignment="1" applyProtection="1">
      <alignment horizontal="center" vertical="center" wrapText="1"/>
      <protection locked="0"/>
    </xf>
    <xf numFmtId="164" fontId="17" fillId="0" borderId="8" xfId="1" applyNumberFormat="1" applyFont="1" applyBorder="1" applyAlignment="1" applyProtection="1">
      <alignment horizontal="center" vertical="center" wrapText="1"/>
      <protection locked="0"/>
    </xf>
    <xf numFmtId="0" fontId="3" fillId="0" borderId="1" xfId="1" applyBorder="1" applyAlignment="1" applyProtection="1">
      <alignment horizontal="center" vertical="center" wrapText="1"/>
      <protection locked="0"/>
    </xf>
    <xf numFmtId="0" fontId="3" fillId="0" borderId="19" xfId="1" applyBorder="1" applyAlignment="1" applyProtection="1">
      <alignment horizontal="center" vertical="center" wrapText="1"/>
      <protection locked="0"/>
    </xf>
    <xf numFmtId="0" fontId="6" fillId="0" borderId="7" xfId="1" applyFont="1" applyBorder="1" applyAlignment="1">
      <alignment wrapText="1"/>
    </xf>
    <xf numFmtId="0" fontId="6" fillId="0" borderId="17" xfId="1" applyFont="1" applyBorder="1" applyAlignment="1">
      <alignment wrapText="1"/>
    </xf>
    <xf numFmtId="0" fontId="17" fillId="0" borderId="1" xfId="1" applyFont="1" applyBorder="1" applyAlignment="1" applyProtection="1">
      <alignment horizontal="center" vertical="center" wrapText="1"/>
      <protection locked="0"/>
    </xf>
    <xf numFmtId="0" fontId="17" fillId="0" borderId="19" xfId="1" applyFont="1" applyBorder="1" applyAlignment="1" applyProtection="1">
      <alignment horizontal="center" vertical="center" wrapText="1"/>
      <protection locked="0"/>
    </xf>
    <xf numFmtId="0" fontId="17" fillId="0" borderId="4" xfId="1" applyFont="1" applyBorder="1" applyAlignment="1" applyProtection="1">
      <alignment horizontal="center" vertical="center" wrapText="1"/>
      <protection locked="0"/>
    </xf>
    <xf numFmtId="0" fontId="17" fillId="0" borderId="5" xfId="1" applyFont="1" applyBorder="1" applyAlignment="1" applyProtection="1">
      <alignment horizontal="center" vertical="center" wrapText="1"/>
      <protection locked="0"/>
    </xf>
    <xf numFmtId="164" fontId="3" fillId="0" borderId="97" xfId="1" applyNumberFormat="1" applyBorder="1" applyAlignment="1" applyProtection="1">
      <alignment horizontal="center" vertical="center" wrapText="1"/>
      <protection locked="0"/>
    </xf>
    <xf numFmtId="164" fontId="3" fillId="0" borderId="98" xfId="1" applyNumberFormat="1" applyBorder="1" applyAlignment="1" applyProtection="1">
      <alignment horizontal="center" vertical="center" wrapText="1"/>
      <protection locked="0"/>
    </xf>
    <xf numFmtId="0" fontId="3" fillId="0" borderId="70" xfId="0" applyFont="1" applyBorder="1" applyAlignment="1" applyProtection="1">
      <alignment horizontal="center" vertical="center" wrapText="1"/>
      <protection locked="0"/>
    </xf>
    <xf numFmtId="0" fontId="3" fillId="0" borderId="72"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70" xfId="0" quotePrefix="1" applyFont="1" applyBorder="1" applyAlignment="1" applyProtection="1">
      <alignment horizontal="center" vertical="center" wrapText="1"/>
      <protection locked="0"/>
    </xf>
    <xf numFmtId="0" fontId="3" fillId="0" borderId="72" xfId="0" quotePrefix="1" applyFont="1" applyBorder="1" applyAlignment="1" applyProtection="1">
      <alignment horizontal="center" vertical="center" wrapText="1"/>
      <protection locked="0"/>
    </xf>
    <xf numFmtId="164" fontId="3" fillId="0" borderId="100" xfId="0" applyNumberFormat="1" applyFont="1" applyBorder="1" applyAlignment="1" applyProtection="1">
      <alignment horizontal="center" vertical="center" wrapText="1"/>
      <protection locked="0"/>
    </xf>
    <xf numFmtId="164" fontId="3" fillId="0" borderId="101" xfId="0" applyNumberFormat="1" applyFont="1" applyBorder="1" applyAlignment="1" applyProtection="1">
      <alignment horizontal="center" vertical="center" wrapText="1"/>
      <protection locked="0"/>
    </xf>
    <xf numFmtId="164" fontId="3" fillId="0" borderId="95" xfId="0" applyNumberFormat="1" applyFont="1" applyBorder="1" applyAlignment="1" applyProtection="1">
      <alignment horizontal="center" vertical="center" wrapText="1"/>
      <protection locked="0"/>
    </xf>
    <xf numFmtId="0" fontId="3" fillId="0" borderId="95" xfId="0" applyFont="1" applyBorder="1" applyAlignment="1" applyProtection="1">
      <alignment horizontal="center" vertical="center" wrapText="1"/>
      <protection locked="0"/>
    </xf>
    <xf numFmtId="164" fontId="3" fillId="0" borderId="16" xfId="0" applyNumberFormat="1"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5"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 fillId="0" borderId="9" xfId="0" applyFont="1" applyBorder="1" applyAlignment="1" applyProtection="1">
      <alignment vertical="center" wrapText="1"/>
      <protection locked="0"/>
    </xf>
    <xf numFmtId="0" fontId="6" fillId="0" borderId="15" xfId="1" applyFont="1" applyBorder="1" applyAlignment="1">
      <alignment horizontal="center" vertical="center" wrapText="1"/>
    </xf>
    <xf numFmtId="0" fontId="6" fillId="0" borderId="9" xfId="1" applyFont="1" applyBorder="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6" fillId="0" borderId="15" xfId="1" applyFont="1" applyBorder="1" applyAlignment="1" applyProtection="1">
      <alignment wrapText="1"/>
      <protection locked="0"/>
    </xf>
    <xf numFmtId="0" fontId="6" fillId="0" borderId="10" xfId="1" applyFont="1" applyBorder="1" applyAlignment="1" applyProtection="1">
      <alignment wrapText="1"/>
      <protection locked="0"/>
    </xf>
    <xf numFmtId="0" fontId="6" fillId="0" borderId="9" xfId="1" applyFont="1" applyBorder="1" applyAlignment="1" applyProtection="1">
      <alignment wrapText="1"/>
      <protection locked="0"/>
    </xf>
    <xf numFmtId="0" fontId="3" fillId="0" borderId="71" xfId="0" applyFont="1" applyBorder="1" applyAlignment="1" applyProtection="1">
      <alignment horizontal="center" vertical="center" wrapText="1"/>
      <protection locked="0"/>
    </xf>
    <xf numFmtId="0" fontId="3" fillId="0" borderId="73" xfId="0" applyFont="1" applyBorder="1" applyAlignment="1" applyProtection="1">
      <alignment horizontal="center" vertical="center" wrapText="1"/>
      <protection locked="0"/>
    </xf>
    <xf numFmtId="164" fontId="3" fillId="0" borderId="99" xfId="0" applyNumberFormat="1"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166" fontId="3" fillId="0" borderId="16" xfId="5" applyNumberFormat="1" applyFont="1" applyBorder="1" applyAlignment="1" applyProtection="1">
      <alignment horizontal="center" vertical="center" wrapText="1"/>
      <protection locked="0"/>
    </xf>
    <xf numFmtId="0" fontId="3" fillId="0" borderId="14" xfId="0" applyFont="1" applyBorder="1" applyAlignment="1">
      <alignment horizontal="center" vertical="center"/>
    </xf>
    <xf numFmtId="0" fontId="3" fillId="0" borderId="116" xfId="1" applyBorder="1" applyAlignment="1">
      <alignment horizontal="center" vertical="center"/>
    </xf>
    <xf numFmtId="0" fontId="3" fillId="0" borderId="90" xfId="1" applyBorder="1" applyAlignment="1">
      <alignment horizontal="center" vertical="center"/>
    </xf>
    <xf numFmtId="0" fontId="3" fillId="0" borderId="121" xfId="1" applyBorder="1" applyAlignment="1">
      <alignment horizontal="center" vertical="center"/>
    </xf>
    <xf numFmtId="0" fontId="6" fillId="0" borderId="118" xfId="1" applyFont="1" applyBorder="1" applyAlignment="1">
      <alignment horizontal="center" vertical="center" wrapText="1"/>
    </xf>
    <xf numFmtId="0" fontId="6" fillId="0" borderId="120" xfId="1" applyFont="1" applyBorder="1" applyAlignment="1">
      <alignment horizontal="left" vertical="center" wrapText="1"/>
    </xf>
    <xf numFmtId="0" fontId="6" fillId="0" borderId="90" xfId="1" applyFont="1" applyBorder="1" applyAlignment="1">
      <alignment horizontal="left" vertical="center" wrapText="1"/>
    </xf>
    <xf numFmtId="0" fontId="3" fillId="0" borderId="65" xfId="1" applyBorder="1" applyAlignment="1">
      <alignment horizontal="left" wrapText="1"/>
    </xf>
    <xf numFmtId="0" fontId="6" fillId="0" borderId="65" xfId="1" applyFont="1" applyBorder="1" applyAlignment="1">
      <alignment wrapText="1"/>
    </xf>
    <xf numFmtId="0" fontId="6" fillId="0" borderId="0" xfId="1" applyFont="1" applyAlignment="1">
      <alignment wrapText="1"/>
    </xf>
    <xf numFmtId="0" fontId="14" fillId="0" borderId="0" xfId="1" applyFont="1" applyAlignment="1">
      <alignment wrapText="1"/>
    </xf>
    <xf numFmtId="0" fontId="6" fillId="0" borderId="65" xfId="1" applyFont="1" applyBorder="1" applyAlignment="1">
      <alignment horizontal="left" wrapText="1"/>
    </xf>
  </cellXfs>
  <cellStyles count="6">
    <cellStyle name="Hyperlink" xfId="4" builtinId="8"/>
    <cellStyle name="Normal" xfId="0" builtinId="0"/>
    <cellStyle name="Normal 2" xfId="1" xr:uid="{00000000-0005-0000-0000-000002000000}"/>
    <cellStyle name="Normal_Results Table" xfId="3" xr:uid="{00000000-0005-0000-0000-000003000000}"/>
    <cellStyle name="Normal_Sheet2" xfId="2" xr:uid="{00000000-0005-0000-0000-000004000000}"/>
    <cellStyle name="Percent" xfId="5" builtinId="5"/>
  </cellStyles>
  <dxfs count="63">
    <dxf>
      <font>
        <color rgb="FFFF0000"/>
      </font>
    </dxf>
    <dxf>
      <font>
        <color rgb="FFFF0000"/>
      </font>
    </dxf>
    <dxf>
      <font>
        <color rgb="FFFF0000"/>
      </font>
    </dxf>
    <dxf>
      <font>
        <color rgb="FFFF0000"/>
      </font>
    </dxf>
    <dxf>
      <font>
        <color rgb="FFFF0000"/>
      </font>
    </dxf>
    <dxf>
      <font>
        <color rgb="FFFF0000"/>
      </font>
    </dxf>
    <dxf>
      <font>
        <color theme="1"/>
      </font>
    </dxf>
    <dxf>
      <font>
        <color theme="1"/>
      </font>
    </dxf>
    <dxf>
      <font>
        <color rgb="FFFF0000"/>
      </font>
    </dxf>
    <dxf>
      <font>
        <color theme="0"/>
      </font>
    </dxf>
    <dxf>
      <font>
        <color rgb="FFFF0000"/>
      </font>
    </dxf>
    <dxf>
      <font>
        <color rgb="FFFF0000"/>
      </font>
    </dxf>
    <dxf>
      <font>
        <color theme="1"/>
      </font>
    </dxf>
    <dxf>
      <font>
        <color theme="1"/>
      </font>
    </dxf>
    <dxf>
      <font>
        <color theme="1"/>
      </font>
    </dxf>
    <dxf>
      <font>
        <color theme="1"/>
      </font>
    </dxf>
    <dxf>
      <font>
        <color rgb="FFFF0000"/>
      </font>
    </dxf>
    <dxf>
      <font>
        <color rgb="FFFF0000"/>
      </font>
    </dxf>
    <dxf>
      <font>
        <color theme="1"/>
      </font>
    </dxf>
    <dxf>
      <font>
        <color theme="1"/>
      </font>
    </dxf>
    <dxf>
      <font>
        <color rgb="FFFF0000"/>
      </font>
    </dxf>
    <dxf>
      <font>
        <color theme="1"/>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ill>
        <patternFill>
          <bgColor rgb="FFE6E6E6"/>
        </patternFill>
      </fill>
    </dxf>
    <dxf>
      <fill>
        <patternFill>
          <bgColor rgb="FFE6E6E6"/>
        </patternFill>
      </fill>
    </dxf>
    <dxf>
      <fill>
        <patternFill>
          <bgColor rgb="FFE6E6E6"/>
        </patternFill>
      </fill>
    </dxf>
    <dxf>
      <fill>
        <patternFill>
          <bgColor theme="7" tint="0.79998168889431442"/>
        </patternFill>
      </fill>
    </dxf>
    <dxf>
      <fill>
        <patternFill>
          <bgColor rgb="FFE6E6E6"/>
        </patternFill>
      </fill>
    </dxf>
    <dxf>
      <fill>
        <patternFill>
          <bgColor rgb="FFE6E6E6"/>
        </patternFill>
      </fill>
    </dxf>
    <dxf>
      <font>
        <color theme="0"/>
      </font>
      <fill>
        <patternFill patternType="none">
          <bgColor auto="1"/>
        </patternFill>
      </fill>
    </dxf>
    <dxf>
      <font>
        <b/>
        <i val="0"/>
        <color rgb="FFFF0000"/>
      </font>
    </dxf>
    <dxf>
      <fill>
        <patternFill>
          <bgColor rgb="FFE6E6E6"/>
        </patternFill>
      </fill>
    </dxf>
    <dxf>
      <fill>
        <patternFill>
          <bgColor rgb="FFE6E6E6"/>
        </patternFill>
      </fill>
    </dxf>
    <dxf>
      <font>
        <color theme="1"/>
      </font>
    </dxf>
    <dxf>
      <font>
        <color theme="1"/>
      </font>
    </dxf>
    <dxf>
      <font>
        <color theme="1"/>
      </font>
    </dxf>
    <dxf>
      <font>
        <color theme="1"/>
      </font>
    </dxf>
    <dxf>
      <font>
        <color theme="1"/>
      </font>
    </dxf>
    <dxf>
      <font>
        <color theme="1"/>
      </font>
    </dxf>
    <dxf>
      <font>
        <color theme="1"/>
      </font>
    </dxf>
    <dxf>
      <font>
        <color theme="1"/>
      </font>
    </dxf>
    <dxf>
      <fill>
        <patternFill>
          <bgColor rgb="FFE6E6E6"/>
        </patternFill>
      </fill>
    </dxf>
    <dxf>
      <fill>
        <patternFill>
          <bgColor rgb="FFE6E6E6"/>
        </patternFill>
      </fill>
    </dxf>
    <dxf>
      <font>
        <color theme="1"/>
      </font>
      <fill>
        <patternFill>
          <bgColor rgb="FFE6E6E6"/>
        </patternFill>
      </fill>
      <border>
        <left style="hair">
          <color auto="1"/>
        </left>
        <right style="hair">
          <color auto="1"/>
        </right>
        <top style="hair">
          <color auto="1"/>
        </top>
        <bottom style="hair">
          <color auto="1"/>
        </bottom>
        <vertical/>
        <horizontal/>
      </border>
    </dxf>
    <dxf>
      <font>
        <color theme="0"/>
      </font>
    </dxf>
    <dxf>
      <font>
        <b/>
        <i val="0"/>
        <color rgb="FFFF0000"/>
      </font>
    </dxf>
    <dxf>
      <font>
        <color theme="0"/>
      </font>
    </dxf>
    <dxf>
      <fill>
        <patternFill patternType="none">
          <bgColor auto="1"/>
        </patternFill>
      </fill>
    </dxf>
    <dxf>
      <font>
        <color theme="0"/>
      </font>
      <fill>
        <patternFill patternType="none">
          <bgColor auto="1"/>
        </patternFill>
      </fill>
    </dxf>
    <dxf>
      <fill>
        <patternFill patternType="none">
          <bgColor auto="1"/>
        </patternFill>
      </fill>
    </dxf>
    <dxf>
      <font>
        <color rgb="FFFF0000"/>
      </font>
    </dxf>
    <dxf>
      <fill>
        <patternFill>
          <bgColor theme="0"/>
        </patternFill>
      </fill>
      <border>
        <left/>
        <right/>
        <top/>
        <bottom/>
        <vertical/>
        <horizontal/>
      </border>
    </dxf>
    <dxf>
      <font>
        <color theme="0"/>
      </font>
    </dxf>
    <dxf>
      <font>
        <color theme="1"/>
      </font>
    </dxf>
    <dxf>
      <font>
        <color theme="1"/>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66666"/>
      <rgbColor rgb="00999999"/>
      <rgbColor rgb="00FFEC45"/>
      <rgbColor rgb="00FFF5A2"/>
      <rgbColor rgb="00999999"/>
      <rgbColor rgb="00AFCBAA"/>
      <rgbColor rgb="00333333"/>
      <rgbColor rgb="00333333"/>
      <rgbColor rgb="00FFDE00"/>
      <rgbColor rgb="00FFEC45"/>
      <rgbColor rgb="00666666"/>
      <rgbColor rgb="005E9655"/>
      <rgbColor rgb="00367C2B"/>
      <rgbColor rgb="000000FF"/>
      <rgbColor rgb="00367C2B"/>
      <rgbColor rgb="00FFDE00"/>
      <rgbColor rgb="00666666"/>
      <rgbColor rgb="005E9655"/>
      <rgbColor rgb="0086B080"/>
      <rgbColor rgb="00999999"/>
      <rgbColor rgb="00000000"/>
      <rgbColor rgb="00FFFFFF"/>
      <rgbColor rgb="005E9655"/>
      <rgbColor rgb="0086B080"/>
      <rgbColor rgb="00FFEC45"/>
      <rgbColor rgb="00FFF173"/>
      <rgbColor rgb="00CCCCCC"/>
      <rgbColor rgb="00FF3300"/>
      <rgbColor rgb="00000000"/>
      <rgbColor rgb="00FFFFFF"/>
      <rgbColor rgb="00FFF5A2"/>
      <rgbColor rgb="00D7E5D5"/>
      <rgbColor rgb="00CCCCCC"/>
      <rgbColor rgb="00FFFAD0"/>
      <rgbColor rgb="00FFFAD0"/>
      <rgbColor rgb="00CCCCCC"/>
      <rgbColor rgb="00CCCCCC"/>
      <rgbColor rgb="00D7E5D5"/>
      <rgbColor rgb="00FFF173"/>
      <rgbColor rgb="0086B080"/>
      <rgbColor rgb="00FFF173"/>
      <rgbColor rgb="00AFCBAA"/>
      <rgbColor rgb="0086B080"/>
      <rgbColor rgb="005E9655"/>
      <rgbColor rgb="00333333"/>
      <rgbColor rgb="00000000"/>
      <rgbColor rgb="00367C2B"/>
      <rgbColor rgb="00666666"/>
      <rgbColor rgb="00000000"/>
      <rgbColor rgb="00FFDE00"/>
      <rgbColor rgb="00367C2B"/>
      <rgbColor rgb="00999999"/>
      <rgbColor rgb="00000000"/>
      <rgbColor rgb="00FF0000"/>
    </indexedColors>
    <mruColors>
      <color rgb="FFE6E6E6"/>
      <color rgb="FFFFFAC7"/>
      <color rgb="FFE6E6DC"/>
      <color rgb="FF828282"/>
      <color rgb="FFE6E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142876</xdr:colOff>
      <xdr:row>73</xdr:row>
      <xdr:rowOff>79163</xdr:rowOff>
    </xdr:from>
    <xdr:to>
      <xdr:col>9</xdr:col>
      <xdr:colOff>510541</xdr:colOff>
      <xdr:row>85</xdr:row>
      <xdr:rowOff>22324</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6" y="18538613"/>
          <a:ext cx="5334000" cy="1895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ICPaintLab@JohnDeere.com" TargetMode="External"/><Relationship Id="rId7" Type="http://schemas.openxmlformats.org/officeDocument/2006/relationships/vmlDrawing" Target="../drawings/vmlDrawing1.vml"/><Relationship Id="rId2" Type="http://schemas.openxmlformats.org/officeDocument/2006/relationships/hyperlink" Target="http://share-internal.deere.com/teams/gpt/SitePages/SupplierPaint.aspx" TargetMode="External"/><Relationship Id="rId1" Type="http://schemas.openxmlformats.org/officeDocument/2006/relationships/hyperlink" Target="http://share-internal.deere.com/teams/gpt/SitePages/SupplierPaint.asp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TICPaintLab@JohnDeere.com?subject=JDM%20F17X2%20Paint%20Process%20Qualification%20Submission"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92"/>
  <sheetViews>
    <sheetView showGridLines="0" tabSelected="1" showRuler="0" zoomScaleNormal="100" workbookViewId="0">
      <selection activeCell="A2" sqref="A2:M2"/>
    </sheetView>
  </sheetViews>
  <sheetFormatPr defaultColWidth="9.109375" defaultRowHeight="13.2" x14ac:dyDescent="0.25"/>
  <cols>
    <col min="1" max="12" width="7.88671875" style="2" customWidth="1"/>
    <col min="13" max="13" width="7.6640625" style="2" customWidth="1"/>
    <col min="14" max="14" width="1.6640625" style="2" customWidth="1"/>
    <col min="15" max="16384" width="9.109375" style="2"/>
  </cols>
  <sheetData>
    <row r="1" spans="1:21" x14ac:dyDescent="0.25">
      <c r="A1" s="112" t="s">
        <v>425</v>
      </c>
      <c r="B1" s="111"/>
      <c r="C1" s="111"/>
      <c r="D1" s="111"/>
      <c r="E1" s="111"/>
      <c r="F1" s="111"/>
      <c r="G1" s="111"/>
      <c r="H1" s="111"/>
      <c r="I1" s="111"/>
      <c r="J1" s="111"/>
      <c r="K1" s="111"/>
      <c r="L1" s="111"/>
      <c r="M1" s="113" t="s">
        <v>426</v>
      </c>
      <c r="N1" s="4"/>
      <c r="O1" s="16"/>
      <c r="P1" s="17"/>
      <c r="Q1" s="17"/>
      <c r="R1" s="17"/>
      <c r="S1" s="17"/>
      <c r="T1" s="17"/>
      <c r="U1" s="17"/>
    </row>
    <row r="2" spans="1:21" ht="21" x14ac:dyDescent="0.4">
      <c r="A2" s="294" t="s">
        <v>0</v>
      </c>
      <c r="B2" s="294"/>
      <c r="C2" s="294"/>
      <c r="D2" s="294"/>
      <c r="E2" s="294"/>
      <c r="F2" s="294"/>
      <c r="G2" s="294"/>
      <c r="H2" s="294"/>
      <c r="I2" s="294"/>
      <c r="J2" s="294"/>
      <c r="K2" s="294"/>
      <c r="L2" s="294"/>
      <c r="M2" s="294"/>
      <c r="N2" s="4"/>
      <c r="O2" s="16"/>
      <c r="P2" s="17"/>
      <c r="Q2" s="17"/>
      <c r="R2" s="17"/>
      <c r="S2" s="17"/>
      <c r="T2" s="17"/>
      <c r="U2" s="17"/>
    </row>
    <row r="3" spans="1:21" ht="15.6" x14ac:dyDescent="0.3">
      <c r="A3" s="228" t="s">
        <v>1</v>
      </c>
      <c r="B3" s="228"/>
      <c r="C3" s="228"/>
      <c r="D3" s="228"/>
      <c r="E3" s="228"/>
      <c r="F3" s="228"/>
      <c r="G3" s="228"/>
      <c r="H3" s="228"/>
      <c r="I3" s="228"/>
      <c r="J3" s="228"/>
      <c r="K3" s="228"/>
      <c r="L3" s="228"/>
      <c r="M3" s="228"/>
    </row>
    <row r="4" spans="1:21" ht="27.75" customHeight="1" x14ac:dyDescent="0.25">
      <c r="A4" s="229" t="s">
        <v>2</v>
      </c>
      <c r="B4" s="229"/>
      <c r="C4" s="229"/>
      <c r="D4" s="229"/>
      <c r="E4" s="229"/>
      <c r="F4" s="229"/>
      <c r="G4" s="229"/>
      <c r="H4" s="229"/>
      <c r="I4" s="229"/>
      <c r="J4" s="229"/>
      <c r="K4" s="229"/>
      <c r="L4" s="229"/>
      <c r="M4" s="229"/>
    </row>
    <row r="5" spans="1:21" ht="16.95" customHeight="1" x14ac:dyDescent="0.25">
      <c r="A5" s="232" t="s">
        <v>3</v>
      </c>
      <c r="B5" s="232"/>
      <c r="C5" s="232"/>
      <c r="D5" s="232"/>
      <c r="E5" s="232"/>
      <c r="F5" s="232"/>
      <c r="G5" s="232"/>
      <c r="H5" s="232"/>
      <c r="I5" s="232"/>
      <c r="J5" s="232"/>
      <c r="K5" s="232"/>
      <c r="L5" s="232"/>
      <c r="M5" s="232"/>
    </row>
    <row r="6" spans="1:21" ht="28.2" customHeight="1" x14ac:dyDescent="0.25">
      <c r="A6" s="9"/>
      <c r="B6" s="233" t="s">
        <v>4</v>
      </c>
      <c r="C6" s="233"/>
      <c r="D6" s="233"/>
      <c r="E6" s="233"/>
      <c r="F6" s="233"/>
      <c r="G6" s="233"/>
      <c r="H6" s="233"/>
      <c r="I6" s="233"/>
      <c r="J6" s="233"/>
      <c r="K6" s="233"/>
      <c r="L6" s="233"/>
      <c r="M6" s="233"/>
    </row>
    <row r="7" spans="1:21" ht="15" customHeight="1" x14ac:dyDescent="0.25">
      <c r="A7" s="108" t="s">
        <v>5</v>
      </c>
      <c r="B7" s="230" t="s">
        <v>6</v>
      </c>
      <c r="C7" s="231"/>
      <c r="D7" s="231"/>
      <c r="E7" s="231"/>
      <c r="F7" s="231"/>
      <c r="G7" s="231"/>
      <c r="H7" s="231"/>
      <c r="I7" s="231"/>
      <c r="J7" s="231"/>
      <c r="K7" s="231"/>
      <c r="L7" s="231"/>
      <c r="M7" s="231"/>
    </row>
    <row r="8" spans="1:21" ht="53.25" customHeight="1" x14ac:dyDescent="0.25">
      <c r="A8" s="108" t="s">
        <v>5</v>
      </c>
      <c r="B8" s="230" t="s">
        <v>7</v>
      </c>
      <c r="C8" s="231"/>
      <c r="D8" s="231"/>
      <c r="E8" s="231"/>
      <c r="F8" s="231"/>
      <c r="G8" s="231"/>
      <c r="H8" s="231"/>
      <c r="I8" s="231"/>
      <c r="J8" s="231"/>
      <c r="K8" s="231"/>
      <c r="L8" s="231"/>
      <c r="M8" s="231"/>
    </row>
    <row r="9" spans="1:21" ht="26.25" customHeight="1" thickBot="1" x14ac:dyDescent="0.3">
      <c r="C9" s="248" t="s">
        <v>8</v>
      </c>
      <c r="D9" s="248"/>
      <c r="E9" s="248"/>
      <c r="F9" s="248"/>
      <c r="G9" s="248"/>
      <c r="H9" s="248"/>
      <c r="I9" s="248"/>
      <c r="J9" s="248"/>
      <c r="K9" s="248"/>
    </row>
    <row r="10" spans="1:21" ht="15" customHeight="1" thickBot="1" x14ac:dyDescent="0.3">
      <c r="C10" s="249" t="s">
        <v>9</v>
      </c>
      <c r="D10" s="250"/>
      <c r="E10" s="250"/>
      <c r="F10" s="249" t="s">
        <v>10</v>
      </c>
      <c r="G10" s="250"/>
      <c r="H10" s="251"/>
      <c r="I10" s="252" t="s">
        <v>11</v>
      </c>
      <c r="J10" s="253"/>
      <c r="K10" s="254"/>
    </row>
    <row r="11" spans="1:21" ht="15" customHeight="1" x14ac:dyDescent="0.25">
      <c r="C11" s="258" t="s">
        <v>12</v>
      </c>
      <c r="D11" s="259"/>
      <c r="E11" s="260"/>
      <c r="F11" s="258" t="s">
        <v>12</v>
      </c>
      <c r="G11" s="259"/>
      <c r="H11" s="260"/>
      <c r="I11" s="255" t="s">
        <v>13</v>
      </c>
      <c r="J11" s="256"/>
      <c r="K11" s="257"/>
    </row>
    <row r="12" spans="1:21" ht="15" customHeight="1" x14ac:dyDescent="0.25">
      <c r="C12" s="236" t="s">
        <v>13</v>
      </c>
      <c r="D12" s="237"/>
      <c r="E12" s="237"/>
      <c r="F12" s="236" t="s">
        <v>13</v>
      </c>
      <c r="G12" s="237"/>
      <c r="H12" s="238"/>
      <c r="I12" s="239" t="s">
        <v>14</v>
      </c>
      <c r="J12" s="240"/>
      <c r="K12" s="241"/>
    </row>
    <row r="13" spans="1:21" ht="15" customHeight="1" x14ac:dyDescent="0.25">
      <c r="C13" s="236" t="s">
        <v>14</v>
      </c>
      <c r="D13" s="237"/>
      <c r="E13" s="238"/>
      <c r="F13" s="236" t="s">
        <v>14</v>
      </c>
      <c r="G13" s="237"/>
      <c r="H13" s="238"/>
      <c r="I13" s="239"/>
      <c r="J13" s="240"/>
      <c r="K13" s="241"/>
    </row>
    <row r="14" spans="1:21" ht="15" customHeight="1" thickBot="1" x14ac:dyDescent="0.3">
      <c r="C14" s="245"/>
      <c r="D14" s="246"/>
      <c r="E14" s="246"/>
      <c r="F14" s="245" t="s">
        <v>15</v>
      </c>
      <c r="G14" s="246"/>
      <c r="H14" s="247"/>
      <c r="I14" s="242"/>
      <c r="J14" s="243"/>
      <c r="K14" s="244"/>
    </row>
    <row r="15" spans="1:21" x14ac:dyDescent="0.25">
      <c r="C15" s="234" t="s">
        <v>16</v>
      </c>
      <c r="D15" s="234"/>
      <c r="E15" s="234"/>
      <c r="F15" s="234"/>
      <c r="G15" s="234"/>
      <c r="H15" s="234"/>
      <c r="I15" s="234"/>
      <c r="J15" s="234"/>
      <c r="K15" s="234"/>
    </row>
    <row r="16" spans="1:21" ht="28.5" customHeight="1" x14ac:dyDescent="0.25">
      <c r="A16" s="232" t="s">
        <v>17</v>
      </c>
      <c r="B16" s="232"/>
      <c r="C16" s="232"/>
      <c r="D16" s="232"/>
      <c r="E16" s="232"/>
      <c r="F16" s="232"/>
      <c r="G16" s="232"/>
      <c r="H16" s="232"/>
      <c r="I16" s="232"/>
      <c r="J16" s="232"/>
      <c r="K16" s="232"/>
      <c r="L16" s="232"/>
      <c r="M16" s="232"/>
    </row>
    <row r="17" spans="1:13" ht="43.2" customHeight="1" x14ac:dyDescent="0.25">
      <c r="A17" s="3"/>
      <c r="B17" s="235" t="s">
        <v>18</v>
      </c>
      <c r="C17" s="235"/>
      <c r="D17" s="235"/>
      <c r="E17" s="235"/>
      <c r="F17" s="235"/>
      <c r="G17" s="235"/>
      <c r="H17" s="235"/>
      <c r="I17" s="235"/>
      <c r="J17" s="235"/>
      <c r="K17" s="235"/>
      <c r="L17" s="235"/>
      <c r="M17" s="235"/>
    </row>
    <row r="18" spans="1:13" ht="18" customHeight="1" x14ac:dyDescent="0.25">
      <c r="A18" s="232" t="s">
        <v>19</v>
      </c>
      <c r="B18" s="232"/>
      <c r="C18" s="232"/>
      <c r="D18" s="232"/>
      <c r="E18" s="232"/>
      <c r="F18" s="232"/>
      <c r="G18" s="232"/>
      <c r="H18" s="232"/>
      <c r="I18" s="232"/>
      <c r="J18" s="232"/>
      <c r="K18" s="232"/>
      <c r="L18" s="232"/>
      <c r="M18" s="232"/>
    </row>
    <row r="19" spans="1:13" ht="41.25" customHeight="1" x14ac:dyDescent="0.25">
      <c r="A19" s="3"/>
      <c r="B19" s="235" t="s">
        <v>20</v>
      </c>
      <c r="C19" s="235"/>
      <c r="D19" s="235"/>
      <c r="E19" s="235"/>
      <c r="F19" s="235"/>
      <c r="G19" s="235"/>
      <c r="H19" s="235"/>
      <c r="I19" s="235"/>
      <c r="J19" s="235"/>
      <c r="K19" s="235"/>
      <c r="L19" s="235"/>
      <c r="M19" s="235"/>
    </row>
    <row r="20" spans="1:13" ht="18" customHeight="1" x14ac:dyDescent="0.3">
      <c r="A20" s="228" t="s">
        <v>21</v>
      </c>
      <c r="B20" s="228"/>
      <c r="C20" s="228"/>
      <c r="D20" s="228"/>
      <c r="E20" s="228"/>
      <c r="F20" s="228"/>
      <c r="G20" s="228"/>
      <c r="H20" s="228"/>
      <c r="I20" s="228"/>
      <c r="J20" s="228"/>
      <c r="K20" s="228"/>
      <c r="L20" s="228"/>
      <c r="M20" s="228"/>
    </row>
    <row r="21" spans="1:13" ht="19.95" customHeight="1" x14ac:dyDescent="0.25">
      <c r="A21" s="232" t="s">
        <v>22</v>
      </c>
      <c r="B21" s="232"/>
      <c r="C21" s="232"/>
      <c r="D21" s="232"/>
      <c r="E21" s="232"/>
      <c r="F21" s="232"/>
      <c r="G21" s="232"/>
      <c r="H21" s="232"/>
      <c r="I21" s="232"/>
      <c r="J21" s="232"/>
      <c r="K21" s="232"/>
      <c r="L21" s="232"/>
      <c r="M21" s="232"/>
    </row>
    <row r="22" spans="1:13" ht="39.75" customHeight="1" x14ac:dyDescent="0.25">
      <c r="A22" s="108" t="s">
        <v>5</v>
      </c>
      <c r="B22" s="230" t="s">
        <v>23</v>
      </c>
      <c r="C22" s="230"/>
      <c r="D22" s="230"/>
      <c r="E22" s="230"/>
      <c r="F22" s="230"/>
      <c r="G22" s="230"/>
      <c r="H22" s="230"/>
      <c r="I22" s="230"/>
      <c r="J22" s="230"/>
      <c r="K22" s="230"/>
      <c r="L22" s="230"/>
      <c r="M22" s="230"/>
    </row>
    <row r="23" spans="1:13" ht="15" customHeight="1" x14ac:dyDescent="0.25">
      <c r="A23" s="108"/>
      <c r="B23" s="277" t="s">
        <v>24</v>
      </c>
      <c r="C23" s="235"/>
      <c r="D23" s="235"/>
      <c r="E23" s="235"/>
      <c r="F23" s="235"/>
      <c r="G23" s="235"/>
      <c r="H23" s="235"/>
      <c r="I23" s="235"/>
      <c r="J23" s="235"/>
      <c r="K23" s="235"/>
      <c r="L23" s="235"/>
      <c r="M23" s="235"/>
    </row>
    <row r="24" spans="1:13" ht="15" customHeight="1" x14ac:dyDescent="0.25">
      <c r="A24" s="108" t="s">
        <v>5</v>
      </c>
      <c r="B24" s="235" t="s">
        <v>25</v>
      </c>
      <c r="C24" s="235"/>
      <c r="D24" s="235"/>
      <c r="E24" s="235"/>
      <c r="F24" s="235"/>
      <c r="G24" s="235"/>
      <c r="H24" s="235"/>
      <c r="I24" s="235"/>
      <c r="J24" s="235"/>
      <c r="K24" s="235"/>
      <c r="L24" s="235"/>
      <c r="M24" s="235"/>
    </row>
    <row r="25" spans="1:13" ht="15" customHeight="1" x14ac:dyDescent="0.25">
      <c r="A25" s="108" t="s">
        <v>5</v>
      </c>
      <c r="B25" s="235" t="s">
        <v>26</v>
      </c>
      <c r="C25" s="235"/>
      <c r="D25" s="235"/>
      <c r="E25" s="235"/>
      <c r="F25" s="235"/>
      <c r="G25" s="235"/>
      <c r="H25" s="235"/>
      <c r="I25" s="235"/>
      <c r="J25" s="235"/>
      <c r="K25" s="235"/>
      <c r="L25" s="235"/>
      <c r="M25" s="235"/>
    </row>
    <row r="26" spans="1:13" ht="15" customHeight="1" x14ac:dyDescent="0.25">
      <c r="A26" s="108" t="s">
        <v>5</v>
      </c>
      <c r="B26" s="235" t="s">
        <v>27</v>
      </c>
      <c r="C26" s="235"/>
      <c r="D26" s="235"/>
      <c r="E26" s="235"/>
      <c r="F26" s="235"/>
      <c r="G26" s="235"/>
      <c r="H26" s="235"/>
      <c r="I26" s="235"/>
      <c r="J26" s="235"/>
      <c r="K26" s="235"/>
      <c r="L26" s="235"/>
      <c r="M26" s="235"/>
    </row>
    <row r="27" spans="1:13" ht="18" customHeight="1" x14ac:dyDescent="0.25">
      <c r="A27" s="232" t="s">
        <v>28</v>
      </c>
      <c r="B27" s="232"/>
      <c r="C27" s="232"/>
      <c r="D27" s="232"/>
      <c r="E27" s="232"/>
      <c r="F27" s="232"/>
      <c r="G27" s="232"/>
      <c r="H27" s="232"/>
      <c r="I27" s="232"/>
      <c r="J27" s="232"/>
      <c r="K27" s="232"/>
      <c r="L27" s="232"/>
      <c r="M27" s="232"/>
    </row>
    <row r="28" spans="1:13" ht="15" customHeight="1" x14ac:dyDescent="0.25">
      <c r="A28" s="108" t="s">
        <v>5</v>
      </c>
      <c r="B28" s="235" t="s">
        <v>29</v>
      </c>
      <c r="C28" s="235"/>
      <c r="D28" s="235"/>
      <c r="E28" s="235"/>
      <c r="F28" s="235"/>
      <c r="G28" s="235"/>
      <c r="H28" s="235"/>
      <c r="I28" s="235"/>
      <c r="J28" s="235"/>
      <c r="K28" s="235"/>
      <c r="L28" s="235"/>
      <c r="M28" s="235"/>
    </row>
    <row r="29" spans="1:13" ht="25.5" customHeight="1" x14ac:dyDescent="0.25">
      <c r="A29" s="108" t="s">
        <v>5</v>
      </c>
      <c r="B29" s="235" t="s">
        <v>30</v>
      </c>
      <c r="C29" s="235"/>
      <c r="D29" s="235"/>
      <c r="E29" s="235"/>
      <c r="F29" s="235"/>
      <c r="G29" s="235"/>
      <c r="H29" s="235"/>
      <c r="I29" s="235"/>
      <c r="J29" s="235"/>
      <c r="K29" s="235"/>
      <c r="L29" s="235"/>
      <c r="M29" s="235"/>
    </row>
    <row r="30" spans="1:13" ht="30" customHeight="1" x14ac:dyDescent="0.25">
      <c r="A30" s="232" t="s">
        <v>31</v>
      </c>
      <c r="B30" s="232"/>
      <c r="C30" s="232"/>
      <c r="D30" s="232"/>
      <c r="E30" s="232"/>
      <c r="F30" s="232"/>
      <c r="G30" s="232"/>
      <c r="H30" s="232"/>
      <c r="I30" s="232"/>
      <c r="J30" s="232"/>
      <c r="K30" s="232"/>
      <c r="L30" s="232"/>
      <c r="M30" s="232"/>
    </row>
    <row r="31" spans="1:13" ht="15" customHeight="1" x14ac:dyDescent="0.25">
      <c r="A31" s="276" t="s">
        <v>32</v>
      </c>
      <c r="B31" s="276"/>
      <c r="C31" s="276"/>
      <c r="D31" s="276"/>
      <c r="E31" s="276"/>
      <c r="F31" s="276"/>
      <c r="G31" s="276"/>
      <c r="H31" s="276"/>
      <c r="I31" s="276"/>
      <c r="J31" s="276"/>
      <c r="K31" s="276"/>
      <c r="L31" s="276"/>
      <c r="M31" s="276"/>
    </row>
    <row r="32" spans="1:13" ht="22.2" customHeight="1" x14ac:dyDescent="0.3">
      <c r="A32" s="228" t="s">
        <v>33</v>
      </c>
      <c r="B32" s="228"/>
      <c r="C32" s="228"/>
      <c r="D32" s="228"/>
      <c r="E32" s="228"/>
      <c r="F32" s="228"/>
      <c r="G32" s="228"/>
      <c r="H32" s="228"/>
      <c r="I32" s="228"/>
      <c r="J32" s="228"/>
      <c r="K32" s="228"/>
      <c r="L32" s="228"/>
      <c r="M32" s="228"/>
    </row>
    <row r="33" spans="1:13" x14ac:dyDescent="0.25">
      <c r="A33" s="297"/>
      <c r="B33" s="297"/>
      <c r="C33" s="297"/>
      <c r="D33" s="297"/>
      <c r="E33" s="297"/>
      <c r="F33" s="297"/>
      <c r="G33" s="297"/>
      <c r="H33" s="297"/>
      <c r="I33" s="297"/>
      <c r="J33" s="297"/>
      <c r="K33" s="297"/>
      <c r="L33" s="297"/>
      <c r="M33" s="297"/>
    </row>
    <row r="34" spans="1:13" ht="13.8" thickBot="1" x14ac:dyDescent="0.3">
      <c r="A34" s="248" t="s">
        <v>34</v>
      </c>
      <c r="B34" s="248"/>
      <c r="C34" s="248"/>
      <c r="D34" s="248"/>
      <c r="E34" s="248"/>
      <c r="F34" s="248"/>
      <c r="G34" s="248"/>
      <c r="H34" s="248"/>
      <c r="I34" s="248"/>
      <c r="J34" s="248"/>
      <c r="K34" s="248"/>
      <c r="L34" s="248"/>
      <c r="M34" s="248"/>
    </row>
    <row r="35" spans="1:13" ht="22.5" customHeight="1" thickBot="1" x14ac:dyDescent="0.3">
      <c r="A35" s="263" t="s">
        <v>35</v>
      </c>
      <c r="B35" s="264"/>
      <c r="C35" s="275" t="s">
        <v>36</v>
      </c>
      <c r="D35" s="275"/>
      <c r="E35" s="275"/>
      <c r="F35" s="275"/>
      <c r="G35" s="275"/>
      <c r="H35" s="275" t="s">
        <v>37</v>
      </c>
      <c r="I35" s="275"/>
      <c r="J35" s="275"/>
      <c r="K35" s="275"/>
      <c r="L35" s="264" t="s">
        <v>38</v>
      </c>
      <c r="M35" s="296"/>
    </row>
    <row r="36" spans="1:13" ht="40.5" customHeight="1" thickTop="1" x14ac:dyDescent="0.25">
      <c r="A36" s="265" t="s">
        <v>39</v>
      </c>
      <c r="B36" s="266"/>
      <c r="C36" s="272" t="s">
        <v>40</v>
      </c>
      <c r="D36" s="272"/>
      <c r="E36" s="272"/>
      <c r="F36" s="272"/>
      <c r="G36" s="272"/>
      <c r="H36" s="272" t="s">
        <v>41</v>
      </c>
      <c r="I36" s="272"/>
      <c r="J36" s="272"/>
      <c r="K36" s="272"/>
      <c r="L36" s="266">
        <v>4</v>
      </c>
      <c r="M36" s="269"/>
    </row>
    <row r="37" spans="1:13" ht="29.25" customHeight="1" x14ac:dyDescent="0.25">
      <c r="A37" s="267" t="s">
        <v>42</v>
      </c>
      <c r="B37" s="268"/>
      <c r="C37" s="273" t="s">
        <v>43</v>
      </c>
      <c r="D37" s="273"/>
      <c r="E37" s="273"/>
      <c r="F37" s="273"/>
      <c r="G37" s="273"/>
      <c r="H37" s="273" t="s">
        <v>44</v>
      </c>
      <c r="I37" s="273"/>
      <c r="J37" s="273"/>
      <c r="K37" s="273"/>
      <c r="L37" s="268">
        <v>15</v>
      </c>
      <c r="M37" s="270"/>
    </row>
    <row r="38" spans="1:13" ht="29.25" customHeight="1" thickBot="1" x14ac:dyDescent="0.3">
      <c r="A38" s="261" t="s">
        <v>45</v>
      </c>
      <c r="B38" s="262"/>
      <c r="C38" s="274" t="s">
        <v>46</v>
      </c>
      <c r="D38" s="274"/>
      <c r="E38" s="274"/>
      <c r="F38" s="274"/>
      <c r="G38" s="274"/>
      <c r="H38" s="274" t="s">
        <v>44</v>
      </c>
      <c r="I38" s="274"/>
      <c r="J38" s="274"/>
      <c r="K38" s="274"/>
      <c r="L38" s="262">
        <v>6</v>
      </c>
      <c r="M38" s="271"/>
    </row>
    <row r="39" spans="1:13" x14ac:dyDescent="0.25">
      <c r="A39" s="20"/>
      <c r="B39" s="20"/>
      <c r="C39" s="20"/>
      <c r="D39" s="20"/>
      <c r="E39" s="20"/>
      <c r="F39" s="20"/>
      <c r="G39" s="20"/>
      <c r="H39" s="20"/>
      <c r="I39" s="20"/>
      <c r="J39" s="20"/>
      <c r="K39" s="20"/>
      <c r="L39" s="20"/>
      <c r="M39" s="20"/>
    </row>
    <row r="40" spans="1:13" x14ac:dyDescent="0.25">
      <c r="A40" s="292" t="s">
        <v>47</v>
      </c>
      <c r="B40" s="292"/>
      <c r="C40" s="292"/>
      <c r="D40" s="292"/>
      <c r="E40" s="292"/>
      <c r="F40" s="292"/>
      <c r="G40" s="292"/>
      <c r="H40" s="292"/>
      <c r="I40" s="292"/>
      <c r="J40" s="292"/>
      <c r="K40" s="292"/>
      <c r="L40" s="292"/>
      <c r="M40" s="292"/>
    </row>
    <row r="41" spans="1:13" ht="15" customHeight="1" x14ac:dyDescent="0.25">
      <c r="A41" s="108" t="s">
        <v>5</v>
      </c>
      <c r="B41" s="230" t="s">
        <v>48</v>
      </c>
      <c r="C41" s="230"/>
      <c r="D41" s="230"/>
      <c r="E41" s="230"/>
      <c r="F41" s="230"/>
      <c r="G41" s="230"/>
      <c r="H41" s="230"/>
      <c r="I41" s="230"/>
      <c r="J41" s="230"/>
      <c r="K41" s="230"/>
      <c r="L41" s="230"/>
      <c r="M41" s="230"/>
    </row>
    <row r="42" spans="1:13" ht="15" customHeight="1" x14ac:dyDescent="0.25">
      <c r="A42" s="108" t="s">
        <v>5</v>
      </c>
      <c r="B42" s="230" t="s">
        <v>49</v>
      </c>
      <c r="C42" s="230"/>
      <c r="D42" s="230"/>
      <c r="E42" s="230"/>
      <c r="F42" s="230"/>
      <c r="G42" s="230"/>
      <c r="H42" s="230"/>
      <c r="I42" s="230"/>
      <c r="J42" s="230"/>
      <c r="K42" s="230"/>
      <c r="L42" s="230"/>
      <c r="M42" s="230"/>
    </row>
    <row r="43" spans="1:13" ht="30" customHeight="1" x14ac:dyDescent="0.25">
      <c r="A43" s="108" t="s">
        <v>5</v>
      </c>
      <c r="B43" s="293" t="s">
        <v>50</v>
      </c>
      <c r="C43" s="293"/>
      <c r="D43" s="293"/>
      <c r="E43" s="293"/>
      <c r="F43" s="293"/>
      <c r="G43" s="293"/>
      <c r="H43" s="293"/>
      <c r="I43" s="293"/>
      <c r="J43" s="293"/>
      <c r="K43" s="293"/>
      <c r="L43" s="293"/>
      <c r="M43" s="293"/>
    </row>
    <row r="44" spans="1:13" ht="15" customHeight="1" x14ac:dyDescent="0.25">
      <c r="A44" s="292" t="s">
        <v>51</v>
      </c>
      <c r="B44" s="292"/>
      <c r="C44" s="292"/>
      <c r="D44" s="292"/>
      <c r="E44" s="292"/>
      <c r="F44" s="292"/>
      <c r="G44" s="292"/>
      <c r="H44" s="292"/>
      <c r="I44" s="292"/>
      <c r="J44" s="292"/>
      <c r="K44" s="292"/>
      <c r="L44" s="292"/>
      <c r="M44" s="292"/>
    </row>
    <row r="45" spans="1:13" ht="15" customHeight="1" x14ac:dyDescent="0.25">
      <c r="A45" s="108" t="s">
        <v>5</v>
      </c>
      <c r="B45" s="230" t="s">
        <v>52</v>
      </c>
      <c r="C45" s="230"/>
      <c r="D45" s="230"/>
      <c r="E45" s="230"/>
      <c r="F45" s="230"/>
      <c r="G45" s="230"/>
      <c r="H45" s="230"/>
      <c r="I45" s="230"/>
      <c r="J45" s="230"/>
      <c r="K45" s="230"/>
      <c r="L45" s="230"/>
      <c r="M45" s="230"/>
    </row>
    <row r="46" spans="1:13" ht="15" customHeight="1" x14ac:dyDescent="0.25">
      <c r="A46" s="108" t="s">
        <v>5</v>
      </c>
      <c r="B46" s="230" t="s">
        <v>53</v>
      </c>
      <c r="C46" s="230"/>
      <c r="D46" s="230"/>
      <c r="E46" s="230"/>
      <c r="F46" s="230"/>
      <c r="G46" s="230"/>
      <c r="H46" s="230"/>
      <c r="I46" s="230"/>
      <c r="J46" s="230"/>
      <c r="K46" s="230"/>
      <c r="L46" s="230"/>
      <c r="M46" s="230"/>
    </row>
    <row r="47" spans="1:13" ht="27.75" customHeight="1" x14ac:dyDescent="0.25">
      <c r="A47" s="108" t="s">
        <v>5</v>
      </c>
      <c r="B47" s="230" t="s">
        <v>54</v>
      </c>
      <c r="C47" s="230"/>
      <c r="D47" s="230"/>
      <c r="E47" s="230"/>
      <c r="F47" s="230"/>
      <c r="G47" s="230"/>
      <c r="H47" s="230"/>
      <c r="I47" s="230"/>
      <c r="J47" s="230"/>
      <c r="K47" s="230"/>
      <c r="L47" s="230"/>
      <c r="M47" s="230"/>
    </row>
    <row r="48" spans="1:13" ht="28.2" customHeight="1" x14ac:dyDescent="0.25">
      <c r="A48" s="108" t="s">
        <v>5</v>
      </c>
      <c r="B48" s="230" t="s">
        <v>55</v>
      </c>
      <c r="C48" s="230"/>
      <c r="D48" s="230"/>
      <c r="E48" s="230"/>
      <c r="F48" s="230"/>
      <c r="G48" s="230"/>
      <c r="H48" s="230"/>
      <c r="I48" s="230"/>
      <c r="J48" s="230"/>
      <c r="K48" s="230"/>
      <c r="L48" s="230"/>
      <c r="M48" s="230"/>
    </row>
    <row r="49" spans="1:15" ht="15" customHeight="1" x14ac:dyDescent="0.25">
      <c r="A49" s="292" t="s">
        <v>56</v>
      </c>
      <c r="B49" s="292"/>
      <c r="C49" s="292"/>
      <c r="D49" s="292"/>
      <c r="E49" s="292"/>
      <c r="F49" s="292"/>
      <c r="G49" s="292"/>
      <c r="H49" s="292"/>
      <c r="I49" s="292"/>
      <c r="J49" s="292"/>
      <c r="K49" s="292"/>
      <c r="L49" s="292"/>
      <c r="M49" s="292"/>
    </row>
    <row r="50" spans="1:15" ht="15" customHeight="1" x14ac:dyDescent="0.25">
      <c r="A50" s="108" t="s">
        <v>5</v>
      </c>
      <c r="B50" s="230" t="s">
        <v>57</v>
      </c>
      <c r="C50" s="230"/>
      <c r="D50" s="230"/>
      <c r="E50" s="230"/>
      <c r="F50" s="230"/>
      <c r="G50" s="230"/>
      <c r="H50" s="230"/>
      <c r="I50" s="230"/>
      <c r="J50" s="230"/>
      <c r="K50" s="230"/>
      <c r="L50" s="230"/>
      <c r="M50" s="230"/>
    </row>
    <row r="51" spans="1:15" ht="15" customHeight="1" x14ac:dyDescent="0.25">
      <c r="A51" s="108" t="s">
        <v>5</v>
      </c>
      <c r="B51" s="230" t="s">
        <v>58</v>
      </c>
      <c r="C51" s="230"/>
      <c r="D51" s="230"/>
      <c r="E51" s="230"/>
      <c r="F51" s="230"/>
      <c r="G51" s="230"/>
      <c r="H51" s="230"/>
      <c r="I51" s="230"/>
      <c r="J51" s="230"/>
      <c r="K51" s="230"/>
      <c r="L51" s="230"/>
      <c r="M51" s="230"/>
    </row>
    <row r="52" spans="1:15" ht="15" customHeight="1" x14ac:dyDescent="0.25">
      <c r="A52" s="108" t="s">
        <v>5</v>
      </c>
      <c r="B52" s="295" t="s">
        <v>59</v>
      </c>
      <c r="C52" s="295"/>
      <c r="D52" s="295"/>
      <c r="E52" s="295"/>
      <c r="F52" s="295"/>
      <c r="G52" s="295"/>
      <c r="H52" s="295"/>
      <c r="I52" s="295"/>
      <c r="J52" s="295"/>
      <c r="K52" s="295"/>
      <c r="L52" s="295"/>
      <c r="M52" s="295"/>
    </row>
    <row r="53" spans="1:15" ht="30.75" customHeight="1" x14ac:dyDescent="0.25">
      <c r="A53" s="108" t="s">
        <v>5</v>
      </c>
      <c r="B53" s="293" t="s">
        <v>60</v>
      </c>
      <c r="C53" s="293"/>
      <c r="D53" s="293"/>
      <c r="E53" s="293"/>
      <c r="F53" s="293"/>
      <c r="G53" s="293"/>
      <c r="H53" s="293"/>
      <c r="I53" s="293"/>
      <c r="J53" s="293"/>
      <c r="K53" s="293"/>
      <c r="L53" s="293"/>
      <c r="M53" s="293"/>
    </row>
    <row r="54" spans="1:15" ht="18" customHeight="1" x14ac:dyDescent="0.3">
      <c r="A54" s="228" t="s">
        <v>61</v>
      </c>
      <c r="B54" s="228"/>
      <c r="C54" s="228"/>
      <c r="D54" s="228"/>
      <c r="E54" s="228"/>
      <c r="F54" s="228"/>
      <c r="G54" s="228"/>
      <c r="H54" s="228"/>
      <c r="I54" s="228"/>
      <c r="J54" s="228"/>
      <c r="K54" s="228"/>
      <c r="L54" s="228"/>
      <c r="M54" s="228"/>
    </row>
    <row r="55" spans="1:15" ht="43.95" customHeight="1" x14ac:dyDescent="0.25">
      <c r="A55" s="283" t="s">
        <v>62</v>
      </c>
      <c r="B55" s="284"/>
      <c r="C55" s="284"/>
      <c r="D55" s="284"/>
      <c r="E55" s="284"/>
      <c r="F55" s="284"/>
      <c r="G55" s="284"/>
      <c r="H55" s="284"/>
      <c r="I55" s="284"/>
      <c r="J55" s="284"/>
      <c r="K55" s="284"/>
      <c r="L55" s="284"/>
      <c r="M55" s="284"/>
    </row>
    <row r="56" spans="1:15" ht="18.600000000000001" customHeight="1" x14ac:dyDescent="0.25">
      <c r="A56" s="278" t="s">
        <v>63</v>
      </c>
      <c r="B56" s="279"/>
      <c r="C56" s="279"/>
      <c r="D56" s="279"/>
      <c r="E56" s="279"/>
      <c r="F56" s="279"/>
      <c r="G56" s="279"/>
      <c r="H56" s="279"/>
      <c r="I56" s="279"/>
      <c r="J56" s="279"/>
      <c r="K56" s="279"/>
      <c r="L56" s="279"/>
      <c r="M56" s="279"/>
    </row>
    <row r="57" spans="1:15" ht="15" customHeight="1" x14ac:dyDescent="0.25">
      <c r="A57" s="108" t="s">
        <v>5</v>
      </c>
      <c r="B57" s="230" t="s">
        <v>64</v>
      </c>
      <c r="C57" s="230"/>
      <c r="D57" s="230"/>
      <c r="E57" s="230"/>
      <c r="F57" s="230"/>
      <c r="G57" s="230"/>
      <c r="H57" s="230"/>
      <c r="I57" s="230"/>
      <c r="J57" s="230"/>
      <c r="K57" s="230"/>
      <c r="L57" s="230"/>
      <c r="M57" s="230"/>
    </row>
    <row r="58" spans="1:15" ht="15" customHeight="1" x14ac:dyDescent="0.25">
      <c r="A58" s="108" t="s">
        <v>5</v>
      </c>
      <c r="B58" s="291" t="s">
        <v>65</v>
      </c>
      <c r="C58" s="291"/>
      <c r="D58" s="291"/>
      <c r="E58" s="291"/>
      <c r="F58" s="291"/>
      <c r="G58" s="291"/>
      <c r="H58" s="291"/>
      <c r="I58" s="291"/>
      <c r="J58" s="291"/>
      <c r="K58" s="291"/>
      <c r="L58" s="291"/>
      <c r="M58" s="291"/>
      <c r="O58" s="4" t="s">
        <v>66</v>
      </c>
    </row>
    <row r="59" spans="1:15" x14ac:dyDescent="0.25">
      <c r="A59" s="108"/>
      <c r="B59" s="288" t="s">
        <v>67</v>
      </c>
      <c r="C59" s="288"/>
      <c r="D59" s="288"/>
      <c r="E59" s="288"/>
      <c r="F59" s="288"/>
      <c r="G59" s="288"/>
      <c r="H59" s="109"/>
      <c r="I59" s="110"/>
      <c r="J59" s="110"/>
      <c r="K59" s="110"/>
      <c r="L59" s="110"/>
      <c r="M59" s="110"/>
    </row>
    <row r="60" spans="1:15" ht="30.6" customHeight="1" x14ac:dyDescent="0.25">
      <c r="A60" s="108" t="s">
        <v>5</v>
      </c>
      <c r="B60" s="230" t="s">
        <v>68</v>
      </c>
      <c r="C60" s="230"/>
      <c r="D60" s="230"/>
      <c r="E60" s="230"/>
      <c r="F60" s="230"/>
      <c r="G60" s="230"/>
      <c r="H60" s="230"/>
      <c r="I60" s="230"/>
      <c r="J60" s="230"/>
      <c r="K60" s="230"/>
      <c r="L60" s="230"/>
      <c r="M60" s="230"/>
    </row>
    <row r="61" spans="1:15" ht="19.95" customHeight="1" x14ac:dyDescent="0.25">
      <c r="A61" s="278" t="s">
        <v>69</v>
      </c>
      <c r="B61" s="279"/>
      <c r="C61" s="279"/>
      <c r="D61" s="279"/>
      <c r="E61" s="279"/>
      <c r="F61" s="279"/>
      <c r="G61" s="279"/>
      <c r="H61" s="279"/>
      <c r="I61" s="279"/>
      <c r="J61" s="279"/>
      <c r="K61" s="279"/>
      <c r="L61" s="279"/>
      <c r="M61" s="279"/>
    </row>
    <row r="62" spans="1:15" ht="15" customHeight="1" x14ac:dyDescent="0.25">
      <c r="A62" s="108" t="s">
        <v>5</v>
      </c>
      <c r="B62" s="230" t="s">
        <v>70</v>
      </c>
      <c r="C62" s="230"/>
      <c r="D62" s="230"/>
      <c r="E62" s="230"/>
      <c r="F62" s="230"/>
      <c r="G62" s="230"/>
      <c r="H62" s="230"/>
      <c r="I62" s="230"/>
      <c r="J62" s="230"/>
      <c r="K62" s="230"/>
      <c r="L62" s="230"/>
      <c r="M62" s="230"/>
    </row>
    <row r="63" spans="1:15" ht="53.25" customHeight="1" x14ac:dyDescent="0.25">
      <c r="A63" s="281" t="s">
        <v>71</v>
      </c>
      <c r="B63" s="281"/>
      <c r="C63" s="281"/>
      <c r="D63" s="282" t="s">
        <v>72</v>
      </c>
      <c r="E63" s="282"/>
      <c r="F63" s="282"/>
      <c r="G63" s="282"/>
      <c r="H63" s="282"/>
      <c r="I63" s="282"/>
      <c r="J63" s="115"/>
      <c r="K63" s="115"/>
      <c r="L63" s="115"/>
      <c r="M63" s="115"/>
    </row>
    <row r="64" spans="1:15" x14ac:dyDescent="0.25">
      <c r="A64" s="276" t="s">
        <v>73</v>
      </c>
      <c r="B64" s="276"/>
      <c r="C64" s="276"/>
      <c r="D64" s="276"/>
      <c r="E64" s="276"/>
      <c r="F64" s="276"/>
      <c r="G64" s="276"/>
      <c r="H64" s="276"/>
      <c r="I64" s="276"/>
      <c r="J64" s="276"/>
      <c r="K64" s="276"/>
      <c r="L64" s="276"/>
      <c r="M64" s="276"/>
    </row>
    <row r="65" spans="1:13" x14ac:dyDescent="0.25">
      <c r="A65" s="286" t="s">
        <v>74</v>
      </c>
      <c r="B65" s="287"/>
      <c r="C65" s="287"/>
      <c r="D65" s="287"/>
      <c r="E65" s="287"/>
      <c r="F65" s="287"/>
      <c r="G65" s="287"/>
      <c r="H65" s="287"/>
      <c r="I65" s="287"/>
      <c r="J65" s="287"/>
      <c r="K65" s="287"/>
      <c r="L65" s="287"/>
      <c r="M65" s="287"/>
    </row>
    <row r="66" spans="1:13" ht="30.6" customHeight="1" x14ac:dyDescent="0.25">
      <c r="A66" s="108" t="s">
        <v>5</v>
      </c>
      <c r="B66" s="285" t="s">
        <v>75</v>
      </c>
      <c r="C66" s="285"/>
      <c r="D66" s="285"/>
      <c r="E66" s="285"/>
      <c r="F66" s="285"/>
      <c r="G66" s="285"/>
      <c r="H66" s="285"/>
      <c r="I66" s="285"/>
      <c r="J66" s="285"/>
      <c r="K66" s="285"/>
      <c r="L66" s="285"/>
      <c r="M66" s="285"/>
    </row>
    <row r="67" spans="1:13" ht="30.6" customHeight="1" x14ac:dyDescent="0.25">
      <c r="A67" s="108" t="s">
        <v>5</v>
      </c>
      <c r="B67" s="285" t="s">
        <v>76</v>
      </c>
      <c r="C67" s="285"/>
      <c r="D67" s="285"/>
      <c r="E67" s="285"/>
      <c r="F67" s="285"/>
      <c r="G67" s="285"/>
      <c r="H67" s="285"/>
      <c r="I67" s="285"/>
      <c r="J67" s="285"/>
      <c r="K67" s="285"/>
      <c r="L67" s="285"/>
      <c r="M67" s="285"/>
    </row>
    <row r="68" spans="1:13" x14ac:dyDescent="0.25">
      <c r="B68" s="280" t="s">
        <v>24</v>
      </c>
      <c r="C68" s="280"/>
      <c r="D68" s="280"/>
      <c r="E68" s="280"/>
      <c r="F68" s="280"/>
      <c r="G68" s="280"/>
      <c r="H68" s="280"/>
      <c r="I68" s="280"/>
      <c r="J68" s="280"/>
      <c r="K68" s="280"/>
      <c r="L68" s="280"/>
    </row>
    <row r="71" spans="1:13" ht="32.25" customHeight="1" x14ac:dyDescent="0.3">
      <c r="A71" s="228" t="s">
        <v>77</v>
      </c>
      <c r="B71" s="228"/>
      <c r="C71" s="228"/>
      <c r="D71" s="228"/>
      <c r="E71" s="228"/>
      <c r="F71" s="228"/>
      <c r="G71" s="228"/>
      <c r="H71" s="228"/>
      <c r="I71" s="228"/>
      <c r="J71" s="228"/>
      <c r="K71" s="228"/>
      <c r="L71" s="228"/>
      <c r="M71" s="228"/>
    </row>
    <row r="72" spans="1:13" ht="39" customHeight="1" x14ac:dyDescent="0.25">
      <c r="A72" s="278" t="s">
        <v>78</v>
      </c>
      <c r="B72" s="279"/>
      <c r="C72" s="279"/>
      <c r="D72" s="279"/>
      <c r="E72" s="279"/>
      <c r="F72" s="279"/>
      <c r="G72" s="279"/>
      <c r="H72" s="279"/>
      <c r="I72" s="279"/>
      <c r="J72" s="279"/>
      <c r="K72" s="279"/>
      <c r="L72" s="279"/>
      <c r="M72" s="279"/>
    </row>
    <row r="73" spans="1:13" x14ac:dyDescent="0.25">
      <c r="A73" s="278" t="s">
        <v>79</v>
      </c>
      <c r="B73" s="279"/>
      <c r="C73" s="279"/>
      <c r="D73" s="279"/>
      <c r="E73" s="279"/>
      <c r="F73" s="279"/>
      <c r="G73" s="279"/>
      <c r="H73" s="279"/>
      <c r="I73" s="279"/>
      <c r="J73" s="279"/>
      <c r="K73" s="279"/>
      <c r="L73" s="279"/>
      <c r="M73" s="279"/>
    </row>
    <row r="88" spans="1:14" x14ac:dyDescent="0.25">
      <c r="A88" s="278" t="s">
        <v>80</v>
      </c>
      <c r="B88" s="279"/>
      <c r="C88" s="279"/>
      <c r="D88" s="279"/>
      <c r="E88" s="279"/>
      <c r="F88" s="279"/>
      <c r="G88" s="279"/>
      <c r="H88" s="279"/>
      <c r="I88" s="279"/>
      <c r="J88" s="279"/>
      <c r="K88" s="279"/>
      <c r="L88" s="279"/>
      <c r="M88" s="279"/>
    </row>
    <row r="89" spans="1:14" x14ac:dyDescent="0.25">
      <c r="B89" s="289" t="s">
        <v>81</v>
      </c>
      <c r="C89" s="289"/>
      <c r="D89" s="289"/>
      <c r="E89" s="289"/>
      <c r="F89" s="289"/>
      <c r="G89" s="289"/>
      <c r="H89" s="289"/>
      <c r="I89" s="289"/>
      <c r="J89" s="289"/>
      <c r="K89" s="289"/>
      <c r="L89" s="289"/>
      <c r="M89" s="289"/>
      <c r="N89" s="289"/>
    </row>
    <row r="90" spans="1:14" ht="27.75" customHeight="1" x14ac:dyDescent="0.25">
      <c r="B90" s="290" t="s">
        <v>82</v>
      </c>
      <c r="C90" s="290"/>
      <c r="D90" s="290"/>
      <c r="E90" s="290"/>
      <c r="F90" s="290"/>
      <c r="G90" s="290"/>
      <c r="H90" s="290"/>
      <c r="I90" s="290"/>
      <c r="J90" s="290"/>
      <c r="K90" s="290"/>
      <c r="L90" s="290"/>
      <c r="M90" s="290"/>
      <c r="N90" s="290"/>
    </row>
    <row r="91" spans="1:14" x14ac:dyDescent="0.25">
      <c r="B91" s="289" t="s">
        <v>83</v>
      </c>
      <c r="C91" s="289"/>
      <c r="D91" s="289"/>
      <c r="E91" s="289"/>
      <c r="F91" s="289"/>
      <c r="G91" s="289"/>
      <c r="H91" s="289"/>
      <c r="I91" s="289"/>
      <c r="J91" s="289"/>
      <c r="K91" s="289"/>
      <c r="L91" s="289"/>
      <c r="M91" s="289"/>
      <c r="N91" s="289"/>
    </row>
    <row r="92" spans="1:14" x14ac:dyDescent="0.25">
      <c r="B92" s="289" t="s">
        <v>84</v>
      </c>
      <c r="C92" s="289"/>
      <c r="D92" s="289"/>
      <c r="E92" s="289"/>
      <c r="F92" s="289"/>
      <c r="G92" s="289"/>
      <c r="H92" s="289"/>
      <c r="I92" s="289"/>
      <c r="J92" s="289"/>
      <c r="K92" s="289"/>
      <c r="L92" s="289"/>
      <c r="M92" s="289"/>
      <c r="N92" s="289"/>
    </row>
  </sheetData>
  <sheetProtection algorithmName="SHA-512" hashValue="WECcIcqaZep0ijn02v7tA2FA6OZbOl6xM2Lbjf/p7F6a3s+d2ELxnKa0q4PdvhrL9i5BsUPmwppnDxk3X21jQA==" saltValue="Uv5L+CWv6qjA584jafvA7w==" spinCount="100000" sheet="1" objects="1" scenarios="1"/>
  <mergeCells count="97">
    <mergeCell ref="A2:M2"/>
    <mergeCell ref="B50:M50"/>
    <mergeCell ref="B51:M51"/>
    <mergeCell ref="B52:M52"/>
    <mergeCell ref="B53:M53"/>
    <mergeCell ref="B19:M19"/>
    <mergeCell ref="B25:M25"/>
    <mergeCell ref="A20:M20"/>
    <mergeCell ref="B24:M24"/>
    <mergeCell ref="L35:M35"/>
    <mergeCell ref="C35:G35"/>
    <mergeCell ref="A21:M21"/>
    <mergeCell ref="A27:M27"/>
    <mergeCell ref="A33:M33"/>
    <mergeCell ref="A30:M30"/>
    <mergeCell ref="A32:M32"/>
    <mergeCell ref="A64:M64"/>
    <mergeCell ref="B58:M58"/>
    <mergeCell ref="A40:M40"/>
    <mergeCell ref="A44:M44"/>
    <mergeCell ref="A49:M49"/>
    <mergeCell ref="B41:M41"/>
    <mergeCell ref="B42:M42"/>
    <mergeCell ref="B43:M43"/>
    <mergeCell ref="B45:M45"/>
    <mergeCell ref="B46:M46"/>
    <mergeCell ref="B47:M47"/>
    <mergeCell ref="B48:M48"/>
    <mergeCell ref="B92:N92"/>
    <mergeCell ref="A73:M73"/>
    <mergeCell ref="A88:M88"/>
    <mergeCell ref="B89:N89"/>
    <mergeCell ref="B90:N90"/>
    <mergeCell ref="B91:N91"/>
    <mergeCell ref="A71:M71"/>
    <mergeCell ref="A72:M72"/>
    <mergeCell ref="B68:L68"/>
    <mergeCell ref="A54:M54"/>
    <mergeCell ref="B57:M57"/>
    <mergeCell ref="A63:C63"/>
    <mergeCell ref="D63:I63"/>
    <mergeCell ref="B62:M62"/>
    <mergeCell ref="A55:M55"/>
    <mergeCell ref="A61:M61"/>
    <mergeCell ref="A56:M56"/>
    <mergeCell ref="B66:M66"/>
    <mergeCell ref="B67:M67"/>
    <mergeCell ref="A65:M65"/>
    <mergeCell ref="B60:M60"/>
    <mergeCell ref="B59:G59"/>
    <mergeCell ref="A31:M31"/>
    <mergeCell ref="B28:M28"/>
    <mergeCell ref="B22:M22"/>
    <mergeCell ref="B23:M23"/>
    <mergeCell ref="B29:M29"/>
    <mergeCell ref="B26:M26"/>
    <mergeCell ref="A38:B38"/>
    <mergeCell ref="A34:M34"/>
    <mergeCell ref="A35:B35"/>
    <mergeCell ref="A36:B36"/>
    <mergeCell ref="A37:B37"/>
    <mergeCell ref="L36:M36"/>
    <mergeCell ref="L37:M37"/>
    <mergeCell ref="L38:M38"/>
    <mergeCell ref="C36:G36"/>
    <mergeCell ref="C37:G37"/>
    <mergeCell ref="C38:G38"/>
    <mergeCell ref="H35:K35"/>
    <mergeCell ref="H36:K36"/>
    <mergeCell ref="H37:K37"/>
    <mergeCell ref="H38:K38"/>
    <mergeCell ref="C9:K9"/>
    <mergeCell ref="F10:H10"/>
    <mergeCell ref="F12:H12"/>
    <mergeCell ref="I10:K10"/>
    <mergeCell ref="I12:K12"/>
    <mergeCell ref="I11:K11"/>
    <mergeCell ref="C10:E10"/>
    <mergeCell ref="C12:E12"/>
    <mergeCell ref="F11:H11"/>
    <mergeCell ref="C11:E11"/>
    <mergeCell ref="A18:M18"/>
    <mergeCell ref="C15:K15"/>
    <mergeCell ref="B17:M17"/>
    <mergeCell ref="A16:M16"/>
    <mergeCell ref="F13:H13"/>
    <mergeCell ref="I13:K13"/>
    <mergeCell ref="I14:K14"/>
    <mergeCell ref="F14:H14"/>
    <mergeCell ref="C13:E13"/>
    <mergeCell ref="C14:E14"/>
    <mergeCell ref="A3:M3"/>
    <mergeCell ref="A4:M4"/>
    <mergeCell ref="B8:M8"/>
    <mergeCell ref="A5:M5"/>
    <mergeCell ref="B7:M7"/>
    <mergeCell ref="B6:M6"/>
  </mergeCells>
  <hyperlinks>
    <hyperlink ref="B68" r:id="rId1" xr:uid="{00000000-0004-0000-0000-000000000000}"/>
    <hyperlink ref="B23" r:id="rId2" xr:uid="{00000000-0004-0000-0000-000001000000}"/>
    <hyperlink ref="B59" r:id="rId3" xr:uid="{1E208FFA-4852-4ECC-879A-F19775066676}"/>
    <hyperlink ref="B59:G59" r:id="rId4" display="MTICPaintLab@JohnDeere.com" xr:uid="{283F464E-C742-4DC4-8B1A-8CEFACC2A8E8}"/>
  </hyperlinks>
  <pageMargins left="0.25" right="0.25" top="1" bottom="0.5" header="0.3" footer="0.05"/>
  <pageSetup orientation="portrait" r:id="rId5"/>
  <headerFooter>
    <oddHeader>&amp;L&amp;G&amp;R&amp;G</oddHeader>
    <oddFooter>&amp;L&amp;F&amp;R&amp;"Calibri"&amp;11&amp;K000000&amp;A&amp;P of &amp;N_x000D_&amp;1#&amp;"Calibri"&amp;10&amp;KFF0000Company Use</oddFooter>
  </headerFooter>
  <rowBreaks count="2" manualBreakCount="2">
    <brk id="31" max="13" man="1"/>
    <brk id="64" max="16383" man="1"/>
  </rowBreaks>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122"/>
  <sheetViews>
    <sheetView zoomScale="110" zoomScaleNormal="110" workbookViewId="0">
      <selection activeCell="J5" sqref="J5"/>
    </sheetView>
  </sheetViews>
  <sheetFormatPr defaultColWidth="9.109375" defaultRowHeight="13.2" x14ac:dyDescent="0.25"/>
  <cols>
    <col min="1" max="1" width="2.88671875" customWidth="1"/>
    <col min="2" max="2" width="6.5546875" customWidth="1"/>
    <col min="3" max="3" width="7.5546875" customWidth="1"/>
    <col min="4" max="4" width="7.33203125" customWidth="1"/>
    <col min="5" max="5" width="20.5546875" customWidth="1"/>
    <col min="6" max="6" width="3.33203125" customWidth="1"/>
    <col min="7" max="8" width="6.5546875" customWidth="1"/>
    <col min="9" max="9" width="7.109375" customWidth="1"/>
    <col min="10" max="10" width="16.109375" customWidth="1"/>
    <col min="11" max="11" width="10.33203125" customWidth="1"/>
    <col min="12" max="12" width="3.109375" customWidth="1"/>
    <col min="13" max="13" width="16.5546875" hidden="1" customWidth="1"/>
    <col min="14" max="14" width="16.109375" hidden="1" customWidth="1"/>
    <col min="15" max="18" width="9.109375" hidden="1" customWidth="1"/>
    <col min="19" max="19" width="7" hidden="1" customWidth="1"/>
    <col min="20" max="21" width="9.109375" hidden="1" customWidth="1"/>
  </cols>
  <sheetData>
    <row r="1" spans="1:21" ht="21" x14ac:dyDescent="0.4">
      <c r="A1" s="294" t="s">
        <v>0</v>
      </c>
      <c r="B1" s="294"/>
      <c r="C1" s="294"/>
      <c r="D1" s="294"/>
      <c r="E1" s="294"/>
      <c r="F1" s="294"/>
      <c r="G1" s="294"/>
      <c r="H1" s="294"/>
      <c r="I1" s="294"/>
      <c r="J1" s="294"/>
      <c r="K1" s="294"/>
      <c r="L1" s="294"/>
      <c r="M1" s="298" t="s">
        <v>85</v>
      </c>
      <c r="N1" s="298"/>
      <c r="O1" s="298"/>
      <c r="P1" s="298"/>
      <c r="Q1" s="298"/>
      <c r="R1" s="298"/>
      <c r="S1" s="298"/>
      <c r="T1" s="298"/>
      <c r="U1" s="298"/>
    </row>
    <row r="2" spans="1:21" ht="21" customHeight="1" thickBot="1" x14ac:dyDescent="0.35">
      <c r="A2" s="401" t="s">
        <v>86</v>
      </c>
      <c r="B2" s="401"/>
      <c r="C2" s="401"/>
      <c r="D2" s="401"/>
      <c r="E2" s="401"/>
      <c r="F2" s="401"/>
      <c r="G2" s="401"/>
      <c r="H2" s="401"/>
      <c r="I2" s="401"/>
      <c r="J2" s="401"/>
      <c r="K2" s="401"/>
      <c r="L2" s="401"/>
      <c r="M2" s="341" t="s">
        <v>87</v>
      </c>
      <c r="N2" s="341"/>
      <c r="O2" s="341"/>
      <c r="P2" s="341"/>
      <c r="Q2" s="341"/>
      <c r="R2" s="117"/>
      <c r="S2" s="117"/>
      <c r="T2" s="117"/>
      <c r="U2" s="117"/>
    </row>
    <row r="3" spans="1:21" x14ac:dyDescent="0.25">
      <c r="A3" s="2"/>
      <c r="B3" s="342" t="s">
        <v>88</v>
      </c>
      <c r="C3" s="343"/>
      <c r="D3" s="344"/>
      <c r="E3" s="2"/>
      <c r="F3" s="2"/>
      <c r="G3" s="2"/>
      <c r="H3" s="2"/>
      <c r="I3" s="4"/>
      <c r="J3" s="2"/>
      <c r="K3" s="114" t="str">
        <f>'Form Instructions'!M1</f>
        <v>Revision Expiration: 30 September 2024</v>
      </c>
      <c r="L3" s="2"/>
      <c r="M3" s="117"/>
      <c r="N3" s="152" t="s">
        <v>89</v>
      </c>
      <c r="O3" s="117"/>
      <c r="P3" s="176"/>
      <c r="Q3" s="158"/>
      <c r="R3" s="132" t="s">
        <v>90</v>
      </c>
      <c r="S3" s="117"/>
      <c r="T3" s="117"/>
      <c r="U3" s="117"/>
    </row>
    <row r="4" spans="1:21" ht="13.8" thickBot="1" x14ac:dyDescent="0.3">
      <c r="A4" s="2"/>
      <c r="B4" s="350" t="s">
        <v>91</v>
      </c>
      <c r="C4" s="351"/>
      <c r="D4" s="352"/>
      <c r="E4" s="34"/>
      <c r="F4" s="34"/>
      <c r="G4" s="34"/>
      <c r="H4" s="34"/>
      <c r="I4" s="35"/>
      <c r="J4" s="34"/>
      <c r="K4" s="207" t="str">
        <f>IF(K19="","",P79)</f>
        <v/>
      </c>
      <c r="L4" s="2"/>
      <c r="M4" s="117"/>
      <c r="N4" s="153" t="s">
        <v>92</v>
      </c>
      <c r="O4" s="117"/>
      <c r="P4" s="159" t="s">
        <v>93</v>
      </c>
      <c r="Q4" s="160"/>
      <c r="R4" s="132"/>
      <c r="S4" s="117"/>
      <c r="T4" s="117"/>
      <c r="U4" s="117"/>
    </row>
    <row r="5" spans="1:21" ht="12.75" customHeight="1" x14ac:dyDescent="0.25">
      <c r="A5" s="2"/>
      <c r="B5" s="36" t="s">
        <v>94</v>
      </c>
      <c r="C5" s="7"/>
      <c r="D5" s="7"/>
      <c r="E5" s="7"/>
      <c r="F5" s="7"/>
      <c r="G5" s="7"/>
      <c r="H5" s="7"/>
      <c r="I5" s="10" t="s">
        <v>95</v>
      </c>
      <c r="J5" s="12"/>
      <c r="K5" s="37"/>
      <c r="L5" s="2"/>
      <c r="M5" s="152" t="s">
        <v>96</v>
      </c>
      <c r="N5" s="178" t="s">
        <v>97</v>
      </c>
      <c r="O5" s="117"/>
      <c r="P5" s="159" t="s">
        <v>98</v>
      </c>
      <c r="Q5" s="160"/>
      <c r="R5" s="132"/>
      <c r="S5" s="117"/>
      <c r="T5" s="117"/>
      <c r="U5" s="117"/>
    </row>
    <row r="6" spans="1:21" ht="12.75" customHeight="1" thickBot="1" x14ac:dyDescent="0.3">
      <c r="A6" s="2"/>
      <c r="B6" s="364" t="s">
        <v>99</v>
      </c>
      <c r="C6" s="300"/>
      <c r="D6" s="301"/>
      <c r="E6" s="355"/>
      <c r="F6" s="356"/>
      <c r="G6" s="356"/>
      <c r="H6" s="356"/>
      <c r="I6" s="356"/>
      <c r="J6" s="357"/>
      <c r="K6" s="5"/>
      <c r="L6" s="2"/>
      <c r="M6" s="153" t="s">
        <v>100</v>
      </c>
      <c r="N6" s="164"/>
      <c r="O6" s="117"/>
      <c r="P6" s="159" t="s">
        <v>101</v>
      </c>
      <c r="Q6" s="160"/>
      <c r="R6" s="132"/>
      <c r="S6" s="117"/>
      <c r="T6" s="117"/>
      <c r="U6" s="117"/>
    </row>
    <row r="7" spans="1:21" ht="12.75" customHeight="1" thickBot="1" x14ac:dyDescent="0.3">
      <c r="A7" s="2"/>
      <c r="B7" s="364" t="s">
        <v>102</v>
      </c>
      <c r="C7" s="300"/>
      <c r="D7" s="301"/>
      <c r="E7" s="355"/>
      <c r="F7" s="356"/>
      <c r="G7" s="356"/>
      <c r="H7" s="356"/>
      <c r="I7" s="356"/>
      <c r="J7" s="357"/>
      <c r="K7" s="5"/>
      <c r="L7" s="2"/>
      <c r="M7" s="153" t="s">
        <v>12</v>
      </c>
      <c r="N7" s="179" t="s">
        <v>103</v>
      </c>
      <c r="O7" s="117"/>
      <c r="P7" s="177"/>
      <c r="Q7" s="164"/>
      <c r="R7" s="132"/>
      <c r="S7" s="117"/>
      <c r="T7" s="117"/>
      <c r="U7" s="117"/>
    </row>
    <row r="8" spans="1:21" ht="12.75" customHeight="1" x14ac:dyDescent="0.25">
      <c r="A8" s="2"/>
      <c r="B8" s="359" t="s">
        <v>104</v>
      </c>
      <c r="C8" s="360"/>
      <c r="D8" s="360"/>
      <c r="E8" s="361"/>
      <c r="F8" s="355"/>
      <c r="G8" s="362"/>
      <c r="H8" s="362"/>
      <c r="I8" s="363"/>
      <c r="J8" s="2"/>
      <c r="K8" s="5"/>
      <c r="L8" s="2"/>
      <c r="M8" s="153" t="s">
        <v>13</v>
      </c>
      <c r="N8" s="178" t="s">
        <v>105</v>
      </c>
      <c r="O8" s="117"/>
      <c r="P8" s="152" t="s">
        <v>106</v>
      </c>
      <c r="Q8" s="117"/>
      <c r="R8" s="132"/>
      <c r="S8" s="117"/>
      <c r="T8" s="117"/>
      <c r="U8" s="117"/>
    </row>
    <row r="9" spans="1:21" ht="12.75" customHeight="1" x14ac:dyDescent="0.25">
      <c r="A9" s="2"/>
      <c r="B9" s="364" t="s">
        <v>106</v>
      </c>
      <c r="C9" s="300"/>
      <c r="D9" s="301"/>
      <c r="E9" s="23"/>
      <c r="F9" s="380"/>
      <c r="G9" s="381"/>
      <c r="H9" s="381"/>
      <c r="I9" s="381"/>
      <c r="J9" s="381"/>
      <c r="K9" s="382"/>
      <c r="L9" s="2"/>
      <c r="M9" s="153" t="s">
        <v>107</v>
      </c>
      <c r="N9" s="178" t="s">
        <v>108</v>
      </c>
      <c r="O9" s="117"/>
      <c r="P9" s="167" t="s">
        <v>109</v>
      </c>
      <c r="Q9" s="117"/>
      <c r="R9" s="132"/>
      <c r="S9" s="117"/>
      <c r="T9" s="117"/>
      <c r="U9" s="117"/>
    </row>
    <row r="10" spans="1:21" ht="12.75" customHeight="1" x14ac:dyDescent="0.25">
      <c r="A10" s="2"/>
      <c r="B10" s="384" t="s">
        <v>110</v>
      </c>
      <c r="C10" s="323"/>
      <c r="D10" s="323"/>
      <c r="E10" s="323"/>
      <c r="F10" s="383"/>
      <c r="G10" s="383"/>
      <c r="H10" s="385"/>
      <c r="I10" s="385"/>
      <c r="J10" s="385"/>
      <c r="K10" s="386"/>
      <c r="L10" s="2"/>
      <c r="M10" s="153" t="s">
        <v>111</v>
      </c>
      <c r="N10" s="178" t="s">
        <v>112</v>
      </c>
      <c r="O10" s="117"/>
      <c r="P10" s="167" t="s">
        <v>113</v>
      </c>
      <c r="Q10" s="117"/>
      <c r="R10" s="132"/>
      <c r="S10" s="117"/>
      <c r="T10" s="117"/>
      <c r="U10" s="117"/>
    </row>
    <row r="11" spans="1:21" ht="12.75" customHeight="1" thickBot="1" x14ac:dyDescent="0.3">
      <c r="A11" s="2"/>
      <c r="B11" s="38" t="s">
        <v>114</v>
      </c>
      <c r="C11" s="2"/>
      <c r="D11" s="2"/>
      <c r="E11" s="2"/>
      <c r="F11" s="2"/>
      <c r="G11" s="2"/>
      <c r="H11" s="2"/>
      <c r="I11" s="2"/>
      <c r="J11" s="2"/>
      <c r="K11" s="5"/>
      <c r="L11" s="2"/>
      <c r="M11" s="153" t="s">
        <v>112</v>
      </c>
      <c r="N11" s="164"/>
      <c r="O11" s="117"/>
      <c r="P11" s="153" t="s">
        <v>112</v>
      </c>
      <c r="Q11" s="117"/>
      <c r="R11" s="132"/>
      <c r="S11" s="117"/>
      <c r="T11" s="117"/>
      <c r="U11" s="117"/>
    </row>
    <row r="12" spans="1:21" ht="12.75" customHeight="1" thickBot="1" x14ac:dyDescent="0.3">
      <c r="A12" s="2"/>
      <c r="B12" s="325"/>
      <c r="C12" s="326"/>
      <c r="D12" s="326"/>
      <c r="E12" s="326"/>
      <c r="F12" s="326"/>
      <c r="G12" s="326"/>
      <c r="H12" s="326"/>
      <c r="I12" s="326"/>
      <c r="J12" s="326"/>
      <c r="K12" s="327"/>
      <c r="L12" s="2"/>
      <c r="M12" s="154" t="s">
        <v>115</v>
      </c>
      <c r="N12" s="152" t="s">
        <v>116</v>
      </c>
      <c r="O12" s="117"/>
      <c r="P12" s="154"/>
      <c r="Q12" s="117"/>
      <c r="R12" s="132"/>
      <c r="S12" s="117"/>
      <c r="T12" s="117"/>
      <c r="U12" s="117"/>
    </row>
    <row r="13" spans="1:21" ht="14.25" customHeight="1" thickBot="1" x14ac:dyDescent="0.3">
      <c r="A13" s="2"/>
      <c r="B13" s="2"/>
      <c r="C13" s="2"/>
      <c r="D13" s="2"/>
      <c r="E13" s="2"/>
      <c r="F13" s="2"/>
      <c r="G13" s="2"/>
      <c r="H13" s="2"/>
      <c r="I13" s="2"/>
      <c r="J13" s="2"/>
      <c r="K13" s="2"/>
      <c r="L13" s="2"/>
      <c r="M13" s="152" t="s">
        <v>117</v>
      </c>
      <c r="N13" s="153" t="s">
        <v>118</v>
      </c>
      <c r="O13" s="117"/>
      <c r="P13" s="132"/>
      <c r="Q13" s="117"/>
      <c r="R13" s="132"/>
      <c r="S13" s="117"/>
      <c r="T13" s="117"/>
      <c r="U13" s="117"/>
    </row>
    <row r="14" spans="1:21" ht="12.75" customHeight="1" x14ac:dyDescent="0.25">
      <c r="A14" s="2"/>
      <c r="B14" s="36" t="s">
        <v>119</v>
      </c>
      <c r="C14" s="7"/>
      <c r="D14" s="7"/>
      <c r="E14" s="7"/>
      <c r="F14" s="7"/>
      <c r="G14" s="10"/>
      <c r="H14" s="7"/>
      <c r="I14" s="7"/>
      <c r="J14" s="7"/>
      <c r="K14" s="37"/>
      <c r="L14" s="2"/>
      <c r="M14" s="153" t="s">
        <v>100</v>
      </c>
      <c r="N14" s="153" t="s">
        <v>120</v>
      </c>
      <c r="O14" s="117"/>
      <c r="P14" s="132"/>
      <c r="Q14" s="117"/>
      <c r="R14" s="132"/>
      <c r="S14" s="117"/>
      <c r="T14" s="117"/>
      <c r="U14" s="117"/>
    </row>
    <row r="15" spans="1:21" ht="13.5" customHeight="1" x14ac:dyDescent="0.25">
      <c r="A15" s="2"/>
      <c r="B15" s="364" t="s">
        <v>121</v>
      </c>
      <c r="C15" s="301"/>
      <c r="D15" s="358"/>
      <c r="E15" s="340"/>
      <c r="F15" s="2"/>
      <c r="G15" s="299" t="s">
        <v>122</v>
      </c>
      <c r="H15" s="300"/>
      <c r="I15" s="301"/>
      <c r="J15" s="302"/>
      <c r="K15" s="303"/>
      <c r="L15" s="2"/>
      <c r="M15" s="153" t="s">
        <v>12</v>
      </c>
      <c r="N15" s="153" t="s">
        <v>123</v>
      </c>
      <c r="O15" s="117"/>
      <c r="P15" s="132"/>
      <c r="Q15" s="117"/>
      <c r="R15" s="132"/>
      <c r="S15" s="117"/>
      <c r="T15" s="117"/>
      <c r="U15" s="117"/>
    </row>
    <row r="16" spans="1:21" ht="12.75" customHeight="1" x14ac:dyDescent="0.25">
      <c r="A16" s="2"/>
      <c r="B16" s="364" t="s">
        <v>124</v>
      </c>
      <c r="C16" s="301"/>
      <c r="D16" s="339"/>
      <c r="E16" s="340"/>
      <c r="F16" s="2"/>
      <c r="G16" s="299" t="s">
        <v>125</v>
      </c>
      <c r="H16" s="300"/>
      <c r="I16" s="301"/>
      <c r="J16" s="339"/>
      <c r="K16" s="365"/>
      <c r="L16" s="2"/>
      <c r="M16" s="153" t="s">
        <v>13</v>
      </c>
      <c r="N16" s="153" t="s">
        <v>126</v>
      </c>
      <c r="O16" s="117"/>
      <c r="P16" s="132"/>
      <c r="Q16" s="117"/>
      <c r="R16" s="132"/>
      <c r="S16" s="117"/>
      <c r="T16" s="117"/>
      <c r="U16" s="117"/>
    </row>
    <row r="17" spans="1:21" ht="12.75" customHeight="1" x14ac:dyDescent="0.25">
      <c r="A17" s="2"/>
      <c r="B17" s="364" t="s">
        <v>127</v>
      </c>
      <c r="C17" s="301"/>
      <c r="D17" s="339"/>
      <c r="E17" s="340"/>
      <c r="F17" s="2"/>
      <c r="G17" s="299" t="s">
        <v>128</v>
      </c>
      <c r="H17" s="300"/>
      <c r="I17" s="301"/>
      <c r="J17" s="369"/>
      <c r="K17" s="346"/>
      <c r="L17" s="2"/>
      <c r="M17" s="153" t="s">
        <v>107</v>
      </c>
      <c r="N17" s="153" t="s">
        <v>112</v>
      </c>
      <c r="O17" s="117"/>
      <c r="P17" s="117"/>
      <c r="Q17" s="117"/>
      <c r="R17" s="132"/>
      <c r="S17" s="117"/>
      <c r="T17" s="117"/>
      <c r="U17" s="117"/>
    </row>
    <row r="18" spans="1:21" ht="12.75" customHeight="1" thickBot="1" x14ac:dyDescent="0.3">
      <c r="A18" s="2"/>
      <c r="B18" s="364" t="s">
        <v>129</v>
      </c>
      <c r="C18" s="301"/>
      <c r="D18" s="339"/>
      <c r="E18" s="340"/>
      <c r="F18" s="2"/>
      <c r="G18" s="321" t="s">
        <v>130</v>
      </c>
      <c r="H18" s="321"/>
      <c r="I18" s="321"/>
      <c r="J18" s="369"/>
      <c r="K18" s="346"/>
      <c r="L18" s="2"/>
      <c r="M18" s="153" t="s">
        <v>111</v>
      </c>
      <c r="N18" s="170"/>
      <c r="O18" s="117"/>
      <c r="P18" s="117"/>
      <c r="Q18" s="117"/>
      <c r="R18" s="132"/>
      <c r="S18" s="117"/>
      <c r="T18" s="117"/>
      <c r="U18" s="117"/>
    </row>
    <row r="19" spans="1:21" ht="12.75" customHeight="1" x14ac:dyDescent="0.25">
      <c r="A19" s="2"/>
      <c r="B19" s="364" t="s">
        <v>131</v>
      </c>
      <c r="C19" s="301"/>
      <c r="D19" s="374"/>
      <c r="E19" s="375"/>
      <c r="F19" s="2"/>
      <c r="G19" s="313" t="s">
        <v>132</v>
      </c>
      <c r="H19" s="314"/>
      <c r="I19" s="314"/>
      <c r="J19" s="373"/>
      <c r="K19" s="19"/>
      <c r="L19" s="2"/>
      <c r="M19" s="153" t="s">
        <v>112</v>
      </c>
      <c r="N19" s="152" t="s">
        <v>133</v>
      </c>
      <c r="O19" s="117"/>
      <c r="P19" s="117"/>
      <c r="Q19" s="117"/>
      <c r="R19" s="132"/>
      <c r="S19" s="117"/>
      <c r="T19" s="117"/>
      <c r="U19" s="117"/>
    </row>
    <row r="20" spans="1:21" ht="12.75" customHeight="1" thickBot="1" x14ac:dyDescent="0.3">
      <c r="A20" s="2"/>
      <c r="B20" s="378" t="s">
        <v>134</v>
      </c>
      <c r="C20" s="379"/>
      <c r="D20" s="376"/>
      <c r="E20" s="377"/>
      <c r="F20" s="34"/>
      <c r="G20" s="34"/>
      <c r="H20" s="34"/>
      <c r="I20" s="34"/>
      <c r="J20" s="34"/>
      <c r="K20" s="39"/>
      <c r="L20" s="2"/>
      <c r="M20" s="153" t="s">
        <v>135</v>
      </c>
      <c r="N20" s="153" t="s">
        <v>136</v>
      </c>
      <c r="O20" s="117"/>
      <c r="P20" s="117"/>
      <c r="Q20" s="117"/>
      <c r="R20" s="117"/>
      <c r="S20" s="117"/>
      <c r="T20" s="117"/>
      <c r="U20" s="117"/>
    </row>
    <row r="21" spans="1:21" ht="14.25" customHeight="1" thickBot="1" x14ac:dyDescent="0.3">
      <c r="A21" s="2"/>
      <c r="B21" s="2"/>
      <c r="C21" s="2"/>
      <c r="D21" s="2"/>
      <c r="E21" s="2"/>
      <c r="F21" s="2"/>
      <c r="G21" s="2"/>
      <c r="H21" s="2"/>
      <c r="I21" s="2"/>
      <c r="J21" s="2"/>
      <c r="K21" s="2"/>
      <c r="L21" s="2"/>
      <c r="M21" s="154"/>
      <c r="N21" s="153" t="s">
        <v>137</v>
      </c>
      <c r="O21" s="117"/>
      <c r="P21" s="117"/>
      <c r="Q21" s="117"/>
      <c r="R21" s="117"/>
      <c r="S21" s="117"/>
      <c r="T21" s="117"/>
      <c r="U21" s="117"/>
    </row>
    <row r="22" spans="1:21" ht="12.75" customHeight="1" x14ac:dyDescent="0.25">
      <c r="A22" s="2"/>
      <c r="B22" s="36" t="s">
        <v>138</v>
      </c>
      <c r="C22" s="7"/>
      <c r="D22" s="7"/>
      <c r="E22" s="7"/>
      <c r="F22" s="7"/>
      <c r="G22" s="7"/>
      <c r="H22" s="7"/>
      <c r="I22" s="7"/>
      <c r="J22" s="7"/>
      <c r="K22" s="37"/>
      <c r="L22" s="2"/>
      <c r="M22" s="152" t="s">
        <v>139</v>
      </c>
      <c r="N22" s="153" t="s">
        <v>140</v>
      </c>
      <c r="O22" s="117"/>
      <c r="P22" s="117"/>
      <c r="Q22" s="117"/>
      <c r="R22" s="117"/>
      <c r="S22" s="117"/>
      <c r="T22" s="117"/>
      <c r="U22" s="117"/>
    </row>
    <row r="23" spans="1:21" ht="13.5" customHeight="1" x14ac:dyDescent="0.25">
      <c r="A23" s="2"/>
      <c r="B23" s="328" t="s">
        <v>121</v>
      </c>
      <c r="C23" s="321"/>
      <c r="D23" s="339" t="str">
        <f t="shared" ref="D23:D28" si="0">IF($K$19="Yes", (IF(D15="", "",D15)),"")</f>
        <v/>
      </c>
      <c r="E23" s="340"/>
      <c r="F23" s="2"/>
      <c r="G23" s="299" t="s">
        <v>125</v>
      </c>
      <c r="H23" s="300"/>
      <c r="I23" s="301"/>
      <c r="J23" s="339" t="str">
        <f>IF($K$19="Yes", (IF(J16="", "",J16)),"")</f>
        <v/>
      </c>
      <c r="K23" s="365"/>
      <c r="L23" s="2"/>
      <c r="M23" s="153" t="s">
        <v>141</v>
      </c>
      <c r="N23" s="153" t="s">
        <v>142</v>
      </c>
      <c r="O23" s="117"/>
      <c r="P23" s="117"/>
      <c r="Q23" s="117"/>
      <c r="R23" s="147" t="s">
        <v>143</v>
      </c>
      <c r="S23" s="117"/>
      <c r="T23" s="117"/>
      <c r="U23" s="117"/>
    </row>
    <row r="24" spans="1:21" ht="12.75" customHeight="1" x14ac:dyDescent="0.25">
      <c r="A24" s="2"/>
      <c r="B24" s="328" t="s">
        <v>124</v>
      </c>
      <c r="C24" s="321"/>
      <c r="D24" s="339" t="str">
        <f t="shared" si="0"/>
        <v/>
      </c>
      <c r="E24" s="340"/>
      <c r="F24" s="2"/>
      <c r="G24" s="299" t="s">
        <v>128</v>
      </c>
      <c r="H24" s="300"/>
      <c r="I24" s="301"/>
      <c r="J24" s="369" t="str">
        <f>IF($K$19="Yes", (IF(J17="", "",J17)),"")</f>
        <v/>
      </c>
      <c r="K24" s="346"/>
      <c r="L24" s="2"/>
      <c r="M24" s="153" t="s">
        <v>144</v>
      </c>
      <c r="N24" s="153" t="s">
        <v>112</v>
      </c>
      <c r="O24" s="117"/>
      <c r="P24" s="117"/>
      <c r="Q24" s="117"/>
      <c r="R24" s="148">
        <v>36526</v>
      </c>
      <c r="S24" s="117"/>
      <c r="T24" s="117"/>
      <c r="U24" s="117"/>
    </row>
    <row r="25" spans="1:21" ht="12.75" customHeight="1" thickBot="1" x14ac:dyDescent="0.3">
      <c r="A25" s="2"/>
      <c r="B25" s="328" t="s">
        <v>127</v>
      </c>
      <c r="C25" s="321"/>
      <c r="D25" s="339" t="str">
        <f t="shared" si="0"/>
        <v/>
      </c>
      <c r="E25" s="340"/>
      <c r="F25" s="2"/>
      <c r="G25" s="321" t="s">
        <v>130</v>
      </c>
      <c r="H25" s="321"/>
      <c r="I25" s="321"/>
      <c r="J25" s="369" t="str">
        <f>IF($K$19="Yes", (IF(J18="", "",J18)),"")</f>
        <v/>
      </c>
      <c r="K25" s="346"/>
      <c r="L25" s="2"/>
      <c r="M25" s="153" t="s">
        <v>145</v>
      </c>
      <c r="N25" s="170"/>
      <c r="O25" s="117"/>
      <c r="P25" s="117"/>
      <c r="Q25" s="117"/>
      <c r="R25" s="148">
        <v>2958101</v>
      </c>
      <c r="S25" s="117"/>
      <c r="T25" s="117"/>
      <c r="U25" s="117"/>
    </row>
    <row r="26" spans="1:21" ht="12.75" customHeight="1" x14ac:dyDescent="0.25">
      <c r="A26" s="2"/>
      <c r="B26" s="328" t="s">
        <v>129</v>
      </c>
      <c r="C26" s="321"/>
      <c r="D26" s="339" t="str">
        <f t="shared" si="0"/>
        <v/>
      </c>
      <c r="E26" s="340"/>
      <c r="F26" s="2"/>
      <c r="G26" s="321" t="s">
        <v>146</v>
      </c>
      <c r="H26" s="321"/>
      <c r="I26" s="321"/>
      <c r="J26" s="345"/>
      <c r="K26" s="346"/>
      <c r="L26" s="2"/>
      <c r="M26" s="153" t="s">
        <v>112</v>
      </c>
      <c r="N26" s="152" t="s">
        <v>147</v>
      </c>
      <c r="O26" s="117"/>
      <c r="P26" s="117"/>
      <c r="Q26" s="117"/>
      <c r="R26" s="117"/>
      <c r="S26" s="117"/>
      <c r="T26" s="117"/>
      <c r="U26" s="117"/>
    </row>
    <row r="27" spans="1:21" ht="12.75" customHeight="1" thickBot="1" x14ac:dyDescent="0.3">
      <c r="A27" s="2"/>
      <c r="B27" s="328" t="s">
        <v>131</v>
      </c>
      <c r="C27" s="321"/>
      <c r="D27" s="374" t="str">
        <f t="shared" si="0"/>
        <v/>
      </c>
      <c r="E27" s="375"/>
      <c r="F27" s="2"/>
      <c r="G27" s="313"/>
      <c r="H27" s="314"/>
      <c r="I27" s="314"/>
      <c r="J27" s="314"/>
      <c r="K27" s="315"/>
      <c r="L27" s="2"/>
      <c r="M27" s="154"/>
      <c r="N27" s="153"/>
      <c r="O27" s="117"/>
      <c r="P27" s="117"/>
      <c r="Q27" s="117"/>
      <c r="R27" s="117"/>
      <c r="S27" s="117"/>
      <c r="T27" s="117"/>
      <c r="U27" s="117"/>
    </row>
    <row r="28" spans="1:21" ht="12.75" customHeight="1" x14ac:dyDescent="0.25">
      <c r="A28" s="2"/>
      <c r="B28" s="337" t="s">
        <v>134</v>
      </c>
      <c r="C28" s="338"/>
      <c r="D28" s="392" t="str">
        <f t="shared" si="0"/>
        <v/>
      </c>
      <c r="E28" s="393"/>
      <c r="F28" s="2"/>
      <c r="G28" s="322"/>
      <c r="H28" s="323"/>
      <c r="I28" s="323"/>
      <c r="J28" s="323"/>
      <c r="K28" s="324"/>
      <c r="L28" s="2"/>
      <c r="M28" s="152" t="s">
        <v>148</v>
      </c>
      <c r="N28" s="153" t="s">
        <v>149</v>
      </c>
      <c r="O28" s="117"/>
      <c r="P28" s="117"/>
      <c r="Q28" s="117"/>
      <c r="R28" s="117"/>
      <c r="S28" s="117"/>
      <c r="T28" s="117"/>
      <c r="U28" s="117"/>
    </row>
    <row r="29" spans="1:21" ht="13.8" thickBot="1" x14ac:dyDescent="0.3">
      <c r="A29" s="2"/>
      <c r="B29" s="394"/>
      <c r="C29" s="395"/>
      <c r="D29" s="395"/>
      <c r="E29" s="395"/>
      <c r="F29" s="34"/>
      <c r="G29" s="370"/>
      <c r="H29" s="371"/>
      <c r="I29" s="371"/>
      <c r="J29" s="371"/>
      <c r="K29" s="372"/>
      <c r="L29" s="2"/>
      <c r="M29" s="153" t="s">
        <v>150</v>
      </c>
      <c r="N29" s="153" t="s">
        <v>151</v>
      </c>
      <c r="O29" s="117"/>
      <c r="P29" s="117"/>
      <c r="Q29" s="117"/>
      <c r="R29" s="117"/>
      <c r="S29" s="117"/>
      <c r="T29" s="117"/>
      <c r="U29" s="117"/>
    </row>
    <row r="30" spans="1:21" ht="14.25" customHeight="1" thickBot="1" x14ac:dyDescent="0.35">
      <c r="A30" s="2"/>
      <c r="B30" s="2"/>
      <c r="C30" s="2"/>
      <c r="D30" s="2"/>
      <c r="E30" s="2"/>
      <c r="F30" s="2"/>
      <c r="G30" s="2"/>
      <c r="H30" s="2"/>
      <c r="I30" s="2"/>
      <c r="J30" s="2"/>
      <c r="K30" s="2"/>
      <c r="L30" s="2"/>
      <c r="M30" s="153" t="s">
        <v>152</v>
      </c>
      <c r="N30" s="153" t="s">
        <v>153</v>
      </c>
      <c r="O30" s="117"/>
      <c r="P30" s="117"/>
      <c r="Q30" s="117"/>
      <c r="R30" s="175" t="s">
        <v>154</v>
      </c>
      <c r="S30" s="157"/>
      <c r="T30" s="157"/>
      <c r="U30" s="158"/>
    </row>
    <row r="31" spans="1:21" ht="12.75" customHeight="1" x14ac:dyDescent="0.3">
      <c r="A31" s="2"/>
      <c r="B31" s="36" t="s">
        <v>155</v>
      </c>
      <c r="C31" s="7"/>
      <c r="D31" s="7"/>
      <c r="E31" s="7"/>
      <c r="F31" s="7"/>
      <c r="G31" s="7"/>
      <c r="H31" s="7"/>
      <c r="I31" s="7"/>
      <c r="J31" s="7"/>
      <c r="K31" s="37"/>
      <c r="L31" s="2"/>
      <c r="M31" s="153" t="s">
        <v>156</v>
      </c>
      <c r="N31" s="153" t="s">
        <v>157</v>
      </c>
      <c r="O31" s="117"/>
      <c r="P31" s="117"/>
      <c r="Q31" s="117"/>
      <c r="R31" s="173" t="s">
        <v>158</v>
      </c>
      <c r="S31" s="117"/>
      <c r="T31" s="117"/>
      <c r="U31" s="160"/>
    </row>
    <row r="32" spans="1:21" ht="12.75" customHeight="1" thickBot="1" x14ac:dyDescent="0.35">
      <c r="A32" s="2"/>
      <c r="B32" s="328" t="s">
        <v>159</v>
      </c>
      <c r="C32" s="321"/>
      <c r="D32" s="321"/>
      <c r="E32" s="23"/>
      <c r="F32" s="2"/>
      <c r="G32" s="322" t="s">
        <v>160</v>
      </c>
      <c r="H32" s="323"/>
      <c r="I32" s="367"/>
      <c r="J32" s="390"/>
      <c r="K32" s="391"/>
      <c r="L32" s="2"/>
      <c r="M32" s="153" t="s">
        <v>161</v>
      </c>
      <c r="N32" s="154" t="s">
        <v>112</v>
      </c>
      <c r="O32" s="117"/>
      <c r="P32" s="117"/>
      <c r="Q32" s="117"/>
      <c r="R32" s="173" t="s">
        <v>162</v>
      </c>
      <c r="S32" s="117"/>
      <c r="T32" s="117"/>
      <c r="U32" s="160"/>
    </row>
    <row r="33" spans="1:21" ht="12.75" customHeight="1" thickBot="1" x14ac:dyDescent="0.35">
      <c r="A33" s="2"/>
      <c r="B33" s="328" t="s">
        <v>139</v>
      </c>
      <c r="C33" s="321"/>
      <c r="D33" s="321"/>
      <c r="E33" s="13"/>
      <c r="F33" s="2"/>
      <c r="G33" s="322" t="s">
        <v>160</v>
      </c>
      <c r="H33" s="323"/>
      <c r="I33" s="367"/>
      <c r="J33" s="390"/>
      <c r="K33" s="391"/>
      <c r="L33" s="2"/>
      <c r="M33" s="153" t="s">
        <v>163</v>
      </c>
      <c r="N33" s="117"/>
      <c r="O33" s="117"/>
      <c r="P33" s="117"/>
      <c r="Q33" s="117"/>
      <c r="R33" s="173" t="s">
        <v>164</v>
      </c>
      <c r="S33" s="117"/>
      <c r="T33" s="117"/>
      <c r="U33" s="160"/>
    </row>
    <row r="34" spans="1:21" ht="12.75" customHeight="1" x14ac:dyDescent="0.3">
      <c r="A34" s="2"/>
      <c r="B34" s="398" t="s">
        <v>165</v>
      </c>
      <c r="C34" s="399"/>
      <c r="D34" s="399"/>
      <c r="E34" s="21"/>
      <c r="F34" s="2"/>
      <c r="G34" s="321" t="s">
        <v>166</v>
      </c>
      <c r="H34" s="402"/>
      <c r="I34" s="402"/>
      <c r="J34" s="403" t="s">
        <v>167</v>
      </c>
      <c r="K34" s="404"/>
      <c r="L34" s="2"/>
      <c r="M34" s="159" t="s">
        <v>112</v>
      </c>
      <c r="N34" s="152" t="s">
        <v>168</v>
      </c>
      <c r="O34" s="117"/>
      <c r="P34" s="117"/>
      <c r="Q34" s="117"/>
      <c r="R34" s="173" t="s">
        <v>169</v>
      </c>
      <c r="S34" s="117"/>
      <c r="T34" s="117"/>
      <c r="U34" s="160"/>
    </row>
    <row r="35" spans="1:21" ht="12.75" customHeight="1" thickBot="1" x14ac:dyDescent="0.35">
      <c r="A35" s="2"/>
      <c r="B35" s="337" t="s">
        <v>170</v>
      </c>
      <c r="C35" s="338"/>
      <c r="D35" s="338"/>
      <c r="E35" s="18"/>
      <c r="F35" s="2"/>
      <c r="G35" s="299" t="s">
        <v>148</v>
      </c>
      <c r="H35" s="300"/>
      <c r="I35" s="301"/>
      <c r="J35" s="329"/>
      <c r="K35" s="366"/>
      <c r="L35" s="2"/>
      <c r="M35" s="161"/>
      <c r="N35" s="153" t="s">
        <v>171</v>
      </c>
      <c r="O35" s="117"/>
      <c r="P35" s="117"/>
      <c r="Q35" s="117"/>
      <c r="R35" s="173" t="s">
        <v>172</v>
      </c>
      <c r="S35" s="117"/>
      <c r="T35" s="117"/>
      <c r="U35" s="160"/>
    </row>
    <row r="36" spans="1:21" ht="12.75" customHeight="1" thickBot="1" x14ac:dyDescent="0.35">
      <c r="A36" s="2"/>
      <c r="B36" s="330" t="s">
        <v>173</v>
      </c>
      <c r="C36" s="331"/>
      <c r="D36" s="331"/>
      <c r="E36" s="14"/>
      <c r="F36" s="40"/>
      <c r="G36" s="335" t="s">
        <v>174</v>
      </c>
      <c r="H36" s="336"/>
      <c r="I36" s="379"/>
      <c r="J36" s="14"/>
      <c r="K36" s="106" t="s">
        <v>175</v>
      </c>
      <c r="L36" s="2"/>
      <c r="M36" s="117"/>
      <c r="N36" s="153" t="s">
        <v>176</v>
      </c>
      <c r="O36" s="117"/>
      <c r="P36" s="117"/>
      <c r="Q36" s="117"/>
      <c r="R36" s="174" t="s">
        <v>177</v>
      </c>
      <c r="S36" s="163"/>
      <c r="T36" s="163"/>
      <c r="U36" s="164"/>
    </row>
    <row r="37" spans="1:21" ht="14.25" customHeight="1" thickBot="1" x14ac:dyDescent="0.35">
      <c r="A37" s="2"/>
      <c r="B37" s="2"/>
      <c r="C37" s="2"/>
      <c r="D37" s="2"/>
      <c r="E37" s="2"/>
      <c r="F37" s="2"/>
      <c r="G37" s="2"/>
      <c r="H37" s="2"/>
      <c r="I37" s="2"/>
      <c r="J37" s="2"/>
      <c r="K37" s="2"/>
      <c r="L37" s="2"/>
      <c r="M37" s="155" t="s">
        <v>178</v>
      </c>
      <c r="N37" s="153" t="s">
        <v>179</v>
      </c>
      <c r="O37" s="117"/>
      <c r="P37" s="171" t="s">
        <v>180</v>
      </c>
      <c r="Q37" s="117"/>
      <c r="R37" s="150"/>
      <c r="S37" s="117"/>
      <c r="T37" s="117"/>
      <c r="U37" s="117"/>
    </row>
    <row r="38" spans="1:21" ht="12.75" customHeight="1" x14ac:dyDescent="0.3">
      <c r="A38" s="2"/>
      <c r="B38" s="396" t="s">
        <v>181</v>
      </c>
      <c r="C38" s="397"/>
      <c r="D38" s="397"/>
      <c r="E38" s="405"/>
      <c r="F38" s="405"/>
      <c r="G38" s="405"/>
      <c r="H38" s="405"/>
      <c r="I38" s="405"/>
      <c r="J38" s="405"/>
      <c r="K38" s="406"/>
      <c r="L38" s="2"/>
      <c r="M38" s="180"/>
      <c r="N38" s="153" t="s">
        <v>153</v>
      </c>
      <c r="O38" s="117"/>
      <c r="P38" s="172" t="s">
        <v>182</v>
      </c>
      <c r="Q38" s="117"/>
      <c r="R38" s="149"/>
      <c r="S38" s="117"/>
      <c r="T38" s="117"/>
      <c r="U38" s="117"/>
    </row>
    <row r="39" spans="1:21" ht="12.75" customHeight="1" thickBot="1" x14ac:dyDescent="0.35">
      <c r="A39" s="2"/>
      <c r="B39" s="328" t="s">
        <v>183</v>
      </c>
      <c r="C39" s="321"/>
      <c r="D39" s="321"/>
      <c r="E39" s="13"/>
      <c r="F39" s="2"/>
      <c r="G39" s="322" t="s">
        <v>160</v>
      </c>
      <c r="H39" s="323"/>
      <c r="I39" s="367"/>
      <c r="J39" s="390"/>
      <c r="K39" s="391"/>
      <c r="L39" s="2"/>
      <c r="M39" s="180" t="s">
        <v>167</v>
      </c>
      <c r="N39" s="154" t="s">
        <v>112</v>
      </c>
      <c r="O39" s="117"/>
      <c r="P39" s="172" t="s">
        <v>184</v>
      </c>
      <c r="Q39" s="117"/>
      <c r="R39" s="150"/>
      <c r="S39" s="117"/>
      <c r="T39" s="117"/>
      <c r="U39" s="117"/>
    </row>
    <row r="40" spans="1:21" ht="12.75" customHeight="1" x14ac:dyDescent="0.3">
      <c r="A40" s="2"/>
      <c r="B40" s="328" t="s">
        <v>139</v>
      </c>
      <c r="C40" s="321"/>
      <c r="D40" s="321"/>
      <c r="E40" s="13"/>
      <c r="F40" s="2"/>
      <c r="G40" s="322" t="s">
        <v>160</v>
      </c>
      <c r="H40" s="323"/>
      <c r="I40" s="367"/>
      <c r="J40" s="390"/>
      <c r="K40" s="391"/>
      <c r="L40" s="2"/>
      <c r="M40" s="168" t="s">
        <v>185</v>
      </c>
      <c r="N40" s="132"/>
      <c r="O40" s="117"/>
      <c r="P40" s="172" t="s">
        <v>186</v>
      </c>
      <c r="Q40" s="117"/>
      <c r="R40" s="150"/>
      <c r="S40" s="117"/>
      <c r="T40" s="117"/>
      <c r="U40" s="117"/>
    </row>
    <row r="41" spans="1:21" ht="12.75" customHeight="1" thickBot="1" x14ac:dyDescent="0.35">
      <c r="A41" s="2"/>
      <c r="B41" s="398" t="s">
        <v>165</v>
      </c>
      <c r="C41" s="399"/>
      <c r="D41" s="399"/>
      <c r="E41" s="21"/>
      <c r="F41" s="2"/>
      <c r="G41" s="321" t="s">
        <v>166</v>
      </c>
      <c r="H41" s="402"/>
      <c r="I41" s="402"/>
      <c r="J41" s="403"/>
      <c r="K41" s="404"/>
      <c r="L41" s="2"/>
      <c r="M41" s="168" t="s">
        <v>187</v>
      </c>
      <c r="N41" s="117"/>
      <c r="O41" s="117"/>
      <c r="P41" s="172" t="s">
        <v>188</v>
      </c>
      <c r="Q41" s="117"/>
      <c r="R41" s="150"/>
      <c r="S41" s="117"/>
      <c r="T41" s="117"/>
      <c r="U41" s="117"/>
    </row>
    <row r="42" spans="1:21" ht="12.75" customHeight="1" thickBot="1" x14ac:dyDescent="0.35">
      <c r="A42" s="2"/>
      <c r="B42" s="328" t="s">
        <v>170</v>
      </c>
      <c r="C42" s="321"/>
      <c r="D42" s="321"/>
      <c r="E42" s="24"/>
      <c r="F42" s="2"/>
      <c r="G42" s="299" t="s">
        <v>148</v>
      </c>
      <c r="H42" s="300"/>
      <c r="I42" s="301"/>
      <c r="J42" s="329"/>
      <c r="K42" s="366"/>
      <c r="L42" s="2"/>
      <c r="M42" s="168" t="s">
        <v>189</v>
      </c>
      <c r="N42" s="152" t="s">
        <v>190</v>
      </c>
      <c r="O42" s="117"/>
      <c r="P42" s="170"/>
      <c r="Q42" s="117"/>
      <c r="R42" s="150"/>
      <c r="S42" s="117"/>
      <c r="T42" s="117"/>
      <c r="U42" s="117"/>
    </row>
    <row r="43" spans="1:21" ht="12.75" customHeight="1" thickBot="1" x14ac:dyDescent="0.35">
      <c r="A43" s="2"/>
      <c r="B43" s="330" t="s">
        <v>173</v>
      </c>
      <c r="C43" s="331"/>
      <c r="D43" s="331"/>
      <c r="E43" s="14"/>
      <c r="F43" s="40"/>
      <c r="G43" s="335" t="s">
        <v>174</v>
      </c>
      <c r="H43" s="336"/>
      <c r="I43" s="379"/>
      <c r="J43" s="14"/>
      <c r="K43" s="106" t="s">
        <v>175</v>
      </c>
      <c r="L43" s="2"/>
      <c r="M43" s="168" t="s">
        <v>191</v>
      </c>
      <c r="N43" s="167">
        <v>1</v>
      </c>
      <c r="O43" s="117"/>
      <c r="P43" s="117"/>
      <c r="Q43" s="117"/>
      <c r="R43" s="150"/>
      <c r="S43" s="117"/>
      <c r="T43" s="117"/>
      <c r="U43" s="117"/>
    </row>
    <row r="44" spans="1:21" ht="14.25" customHeight="1" thickBot="1" x14ac:dyDescent="0.35">
      <c r="A44" s="2"/>
      <c r="B44" s="2"/>
      <c r="C44" s="2"/>
      <c r="D44" s="2"/>
      <c r="E44" s="2"/>
      <c r="F44" s="2"/>
      <c r="G44" s="2"/>
      <c r="H44" s="2"/>
      <c r="I44" s="2"/>
      <c r="J44" s="2"/>
      <c r="K44" s="2"/>
      <c r="L44" s="2"/>
      <c r="M44" s="168" t="s">
        <v>192</v>
      </c>
      <c r="N44" s="167">
        <v>2</v>
      </c>
      <c r="O44" s="117"/>
      <c r="P44" s="117"/>
      <c r="Q44" s="117"/>
      <c r="R44" s="117"/>
      <c r="S44" s="117"/>
      <c r="T44" s="117"/>
      <c r="U44" s="117"/>
    </row>
    <row r="45" spans="1:21" ht="12.75" customHeight="1" x14ac:dyDescent="0.3">
      <c r="A45" s="2"/>
      <c r="B45" s="36" t="s">
        <v>193</v>
      </c>
      <c r="C45" s="7"/>
      <c r="D45" s="7"/>
      <c r="E45" s="7"/>
      <c r="F45" s="7"/>
      <c r="G45" s="7"/>
      <c r="H45" s="7"/>
      <c r="I45" s="7"/>
      <c r="J45" s="7"/>
      <c r="K45" s="37"/>
      <c r="L45" s="2"/>
      <c r="M45" s="168" t="s">
        <v>194</v>
      </c>
      <c r="N45" s="167">
        <v>3</v>
      </c>
      <c r="O45" s="117"/>
      <c r="P45" s="132"/>
      <c r="Q45" s="117"/>
      <c r="R45" s="117"/>
      <c r="S45" s="117"/>
      <c r="T45" s="117"/>
      <c r="U45" s="117"/>
    </row>
    <row r="46" spans="1:21" ht="13.5" customHeight="1" x14ac:dyDescent="0.3">
      <c r="A46" s="2"/>
      <c r="B46" s="328" t="s">
        <v>195</v>
      </c>
      <c r="C46" s="321"/>
      <c r="D46" s="321"/>
      <c r="E46" s="24"/>
      <c r="F46" s="2"/>
      <c r="G46" s="299" t="s">
        <v>196</v>
      </c>
      <c r="H46" s="300"/>
      <c r="I46" s="301"/>
      <c r="J46" s="400"/>
      <c r="K46" s="366"/>
      <c r="L46" s="2"/>
      <c r="M46" s="168" t="s">
        <v>197</v>
      </c>
      <c r="N46" s="167">
        <v>4</v>
      </c>
      <c r="O46" s="117"/>
      <c r="P46" s="132"/>
      <c r="Q46" s="117"/>
      <c r="R46" s="117"/>
      <c r="S46" s="117"/>
      <c r="T46" s="117"/>
      <c r="U46" s="117"/>
    </row>
    <row r="47" spans="1:21" ht="12.75" customHeight="1" x14ac:dyDescent="0.3">
      <c r="A47" s="2"/>
      <c r="B47" s="328" t="s">
        <v>103</v>
      </c>
      <c r="C47" s="321"/>
      <c r="D47" s="321"/>
      <c r="E47" s="24"/>
      <c r="F47" s="2"/>
      <c r="G47" s="322" t="s">
        <v>160</v>
      </c>
      <c r="H47" s="323"/>
      <c r="I47" s="367"/>
      <c r="J47" s="390"/>
      <c r="K47" s="391"/>
      <c r="L47" s="2"/>
      <c r="M47" s="168" t="s">
        <v>198</v>
      </c>
      <c r="N47" s="167">
        <v>5</v>
      </c>
      <c r="O47" s="117"/>
      <c r="P47" s="132"/>
      <c r="Q47" s="117"/>
      <c r="R47" s="117"/>
      <c r="S47" s="117"/>
      <c r="T47" s="117"/>
      <c r="U47" s="117"/>
    </row>
    <row r="48" spans="1:21" ht="12.75" customHeight="1" x14ac:dyDescent="0.3">
      <c r="A48" s="2"/>
      <c r="B48" s="328" t="s">
        <v>199</v>
      </c>
      <c r="C48" s="321"/>
      <c r="D48" s="321"/>
      <c r="E48" s="24"/>
      <c r="F48" s="2"/>
      <c r="G48" s="322"/>
      <c r="H48" s="323"/>
      <c r="I48" s="367"/>
      <c r="J48" s="390"/>
      <c r="K48" s="391"/>
      <c r="L48" s="2"/>
      <c r="M48" s="168" t="s">
        <v>200</v>
      </c>
      <c r="N48" s="167">
        <v>6</v>
      </c>
      <c r="O48" s="117"/>
      <c r="P48" s="117"/>
      <c r="Q48" s="117"/>
      <c r="R48" s="117"/>
      <c r="S48" s="117"/>
      <c r="T48" s="117"/>
      <c r="U48" s="117"/>
    </row>
    <row r="49" spans="1:21" ht="12.75" customHeight="1" thickBot="1" x14ac:dyDescent="0.35">
      <c r="A49" s="2"/>
      <c r="B49" s="330" t="s">
        <v>201</v>
      </c>
      <c r="C49" s="331"/>
      <c r="D49" s="331"/>
      <c r="E49" s="14"/>
      <c r="F49" s="34"/>
      <c r="G49" s="316" t="s">
        <v>202</v>
      </c>
      <c r="H49" s="317"/>
      <c r="I49" s="318"/>
      <c r="J49" s="319"/>
      <c r="K49" s="320"/>
      <c r="L49" s="2"/>
      <c r="M49" s="168" t="s">
        <v>203</v>
      </c>
      <c r="N49" s="167">
        <v>7</v>
      </c>
      <c r="O49" s="117"/>
      <c r="P49" s="117"/>
      <c r="Q49" s="117"/>
      <c r="R49" s="117"/>
      <c r="S49" s="117"/>
      <c r="T49" s="117"/>
      <c r="U49" s="117"/>
    </row>
    <row r="50" spans="1:21" ht="15" thickBot="1" x14ac:dyDescent="0.35">
      <c r="A50" s="2"/>
      <c r="B50" s="2"/>
      <c r="C50" s="2"/>
      <c r="D50" s="2"/>
      <c r="E50" s="2"/>
      <c r="F50" s="2"/>
      <c r="G50" s="2"/>
      <c r="H50" s="2"/>
      <c r="I50" s="2"/>
      <c r="J50" s="2"/>
      <c r="K50" s="2"/>
      <c r="L50" s="2"/>
      <c r="M50" s="168" t="s">
        <v>204</v>
      </c>
      <c r="N50" s="167">
        <v>8</v>
      </c>
      <c r="O50" s="117"/>
      <c r="P50" s="117"/>
      <c r="Q50" s="117"/>
      <c r="R50" s="117"/>
      <c r="S50" s="117"/>
      <c r="T50" s="117"/>
      <c r="U50" s="117"/>
    </row>
    <row r="51" spans="1:21" ht="13.5" customHeight="1" thickBot="1" x14ac:dyDescent="0.35">
      <c r="A51" s="2"/>
      <c r="B51" s="347" t="s">
        <v>205</v>
      </c>
      <c r="C51" s="348"/>
      <c r="D51" s="348"/>
      <c r="E51" s="348"/>
      <c r="F51" s="348"/>
      <c r="G51" s="348"/>
      <c r="H51" s="348"/>
      <c r="I51" s="348"/>
      <c r="J51" s="348"/>
      <c r="K51" s="349"/>
      <c r="L51" s="2"/>
      <c r="M51" s="168" t="s">
        <v>206</v>
      </c>
      <c r="N51" s="167">
        <v>9</v>
      </c>
      <c r="O51" s="117"/>
      <c r="P51" s="117"/>
      <c r="Q51" s="117"/>
      <c r="R51" s="117"/>
      <c r="S51" s="117"/>
      <c r="T51" s="117"/>
      <c r="U51" s="117"/>
    </row>
    <row r="52" spans="1:21" ht="15.9" customHeight="1" thickBot="1" x14ac:dyDescent="0.35">
      <c r="A52" s="2"/>
      <c r="B52" s="41" t="s">
        <v>207</v>
      </c>
      <c r="C52" s="42"/>
      <c r="D52" s="42"/>
      <c r="E52" s="42"/>
      <c r="F52" s="42"/>
      <c r="G52" s="42"/>
      <c r="H52" s="42"/>
      <c r="I52" s="42"/>
      <c r="J52" s="42"/>
      <c r="K52" s="43"/>
      <c r="L52" s="2"/>
      <c r="M52" s="168" t="s">
        <v>208</v>
      </c>
      <c r="N52" s="170"/>
      <c r="O52" s="117"/>
      <c r="P52" s="117"/>
      <c r="Q52" s="117"/>
      <c r="R52" s="132"/>
      <c r="S52" s="117"/>
      <c r="T52" s="117"/>
      <c r="U52" s="117"/>
    </row>
    <row r="53" spans="1:21" ht="15.9" customHeight="1" x14ac:dyDescent="0.3">
      <c r="A53" s="2"/>
      <c r="B53" s="456" t="s">
        <v>209</v>
      </c>
      <c r="C53" s="410"/>
      <c r="D53" s="410"/>
      <c r="E53" s="8"/>
      <c r="F53" s="2"/>
      <c r="G53" s="410" t="s">
        <v>210</v>
      </c>
      <c r="H53" s="410"/>
      <c r="I53" s="410"/>
      <c r="J53" s="411"/>
      <c r="K53" s="412"/>
      <c r="L53" s="2"/>
      <c r="M53" s="168" t="s">
        <v>211</v>
      </c>
      <c r="N53" s="117"/>
      <c r="O53" s="117"/>
      <c r="P53" s="117"/>
      <c r="Q53" s="117"/>
      <c r="R53" s="117"/>
      <c r="S53" s="117"/>
      <c r="T53" s="117"/>
      <c r="U53" s="117"/>
    </row>
    <row r="54" spans="1:21" ht="12.6" customHeight="1" thickBot="1" x14ac:dyDescent="0.35">
      <c r="A54" s="2"/>
      <c r="B54" s="328" t="s">
        <v>212</v>
      </c>
      <c r="C54" s="321"/>
      <c r="D54" s="416" t="s">
        <v>213</v>
      </c>
      <c r="E54" s="416"/>
      <c r="F54" s="2"/>
      <c r="G54" s="459" t="s">
        <v>160</v>
      </c>
      <c r="H54" s="460"/>
      <c r="I54" s="461"/>
      <c r="J54" s="353"/>
      <c r="K54" s="354"/>
      <c r="L54" s="2"/>
      <c r="M54" s="169"/>
      <c r="N54" s="117"/>
      <c r="O54" s="117"/>
      <c r="P54" s="117"/>
      <c r="Q54" s="117"/>
      <c r="R54" s="117"/>
      <c r="S54" s="117"/>
      <c r="T54" s="117"/>
      <c r="U54" s="117"/>
    </row>
    <row r="55" spans="1:21" ht="12.75" customHeight="1" thickBot="1" x14ac:dyDescent="0.3">
      <c r="A55" s="2"/>
      <c r="B55" s="328" t="s">
        <v>214</v>
      </c>
      <c r="C55" s="321"/>
      <c r="D55" s="400" t="s">
        <v>136</v>
      </c>
      <c r="E55" s="400"/>
      <c r="F55" s="2"/>
      <c r="G55" s="459" t="s">
        <v>160</v>
      </c>
      <c r="H55" s="460"/>
      <c r="I55" s="461"/>
      <c r="J55" s="353"/>
      <c r="K55" s="354"/>
      <c r="L55" s="2"/>
      <c r="M55" s="132"/>
      <c r="N55" s="117"/>
      <c r="O55" s="117"/>
      <c r="P55" s="117"/>
      <c r="Q55" s="117"/>
      <c r="R55" s="117"/>
      <c r="S55" s="117"/>
      <c r="T55" s="117"/>
      <c r="U55" s="117"/>
    </row>
    <row r="56" spans="1:21" ht="12.75" customHeight="1" thickBot="1" x14ac:dyDescent="0.3">
      <c r="A56" s="2"/>
      <c r="B56" s="330" t="s">
        <v>215</v>
      </c>
      <c r="C56" s="331"/>
      <c r="D56" s="458" t="s">
        <v>151</v>
      </c>
      <c r="E56" s="458"/>
      <c r="F56" s="34"/>
      <c r="G56" s="459" t="s">
        <v>160</v>
      </c>
      <c r="H56" s="460"/>
      <c r="I56" s="461"/>
      <c r="J56" s="319"/>
      <c r="K56" s="320"/>
      <c r="L56" s="2"/>
      <c r="M56" s="152" t="s">
        <v>216</v>
      </c>
      <c r="N56" s="117"/>
      <c r="O56" s="117"/>
      <c r="P56" s="117"/>
      <c r="Q56" s="117"/>
      <c r="R56" s="117"/>
      <c r="S56" s="117"/>
      <c r="T56" s="117"/>
      <c r="U56" s="117"/>
    </row>
    <row r="57" spans="1:21" ht="12.75" customHeight="1" x14ac:dyDescent="0.25">
      <c r="A57" s="2"/>
      <c r="B57" s="413" t="s">
        <v>217</v>
      </c>
      <c r="C57" s="414"/>
      <c r="D57" s="414"/>
      <c r="E57" s="414"/>
      <c r="F57" s="414"/>
      <c r="G57" s="414"/>
      <c r="H57" s="414"/>
      <c r="I57" s="414"/>
      <c r="J57" s="414"/>
      <c r="K57" s="415"/>
      <c r="L57" s="2"/>
      <c r="M57" s="153" t="s">
        <v>213</v>
      </c>
      <c r="N57" s="117"/>
      <c r="O57" s="117"/>
      <c r="P57" s="117"/>
      <c r="Q57" s="117"/>
      <c r="R57" s="117"/>
      <c r="S57" s="117"/>
      <c r="T57" s="117"/>
      <c r="U57" s="117"/>
    </row>
    <row r="58" spans="1:21" ht="13.5" customHeight="1" x14ac:dyDescent="0.25">
      <c r="A58" s="2"/>
      <c r="B58" s="456" t="s">
        <v>218</v>
      </c>
      <c r="C58" s="410"/>
      <c r="D58" s="463"/>
      <c r="E58" s="464"/>
      <c r="F58" s="44"/>
      <c r="G58" s="333" t="s">
        <v>210</v>
      </c>
      <c r="H58" s="334"/>
      <c r="I58" s="304"/>
      <c r="J58" s="305"/>
      <c r="K58" s="306"/>
      <c r="L58" s="2"/>
      <c r="M58" s="153" t="s">
        <v>112</v>
      </c>
      <c r="N58" s="117"/>
      <c r="O58" s="117"/>
      <c r="P58" s="117"/>
      <c r="Q58" s="117"/>
      <c r="R58" s="117"/>
      <c r="S58" s="117"/>
      <c r="T58" s="117"/>
      <c r="U58" s="117"/>
    </row>
    <row r="59" spans="1:21" ht="12.75" customHeight="1" x14ac:dyDescent="0.25">
      <c r="A59" s="2"/>
      <c r="B59" s="328" t="s">
        <v>219</v>
      </c>
      <c r="C59" s="321"/>
      <c r="D59" s="329"/>
      <c r="E59" s="329"/>
      <c r="F59" s="22"/>
      <c r="G59" s="299" t="s">
        <v>210</v>
      </c>
      <c r="H59" s="300"/>
      <c r="I59" s="307"/>
      <c r="J59" s="308"/>
      <c r="K59" s="309"/>
      <c r="L59" s="2"/>
      <c r="M59" s="153"/>
      <c r="N59" s="117"/>
      <c r="O59" s="117"/>
      <c r="P59" s="117"/>
      <c r="Q59" s="117"/>
      <c r="R59" s="117"/>
      <c r="S59" s="117"/>
      <c r="T59" s="117"/>
      <c r="U59" s="117"/>
    </row>
    <row r="60" spans="1:21" ht="12.75" customHeight="1" thickBot="1" x14ac:dyDescent="0.3">
      <c r="A60" s="2"/>
      <c r="B60" s="328" t="s">
        <v>220</v>
      </c>
      <c r="C60" s="321"/>
      <c r="D60" s="329"/>
      <c r="E60" s="329"/>
      <c r="F60" s="45"/>
      <c r="G60" s="299" t="s">
        <v>210</v>
      </c>
      <c r="H60" s="300"/>
      <c r="I60" s="307"/>
      <c r="J60" s="308"/>
      <c r="K60" s="309"/>
      <c r="L60" s="2"/>
      <c r="M60" s="153" t="s">
        <v>136</v>
      </c>
      <c r="N60" s="117"/>
      <c r="O60" s="117"/>
      <c r="P60" s="117"/>
      <c r="Q60" s="117"/>
      <c r="R60" s="117"/>
      <c r="S60" s="117"/>
      <c r="T60" s="117"/>
      <c r="U60" s="117"/>
    </row>
    <row r="61" spans="1:21" ht="12.75" customHeight="1" thickBot="1" x14ac:dyDescent="0.3">
      <c r="A61" s="2"/>
      <c r="B61" s="330" t="s">
        <v>221</v>
      </c>
      <c r="C61" s="331"/>
      <c r="D61" s="332"/>
      <c r="E61" s="332"/>
      <c r="F61" s="46"/>
      <c r="G61" s="335" t="s">
        <v>210</v>
      </c>
      <c r="H61" s="336"/>
      <c r="I61" s="310"/>
      <c r="J61" s="311"/>
      <c r="K61" s="312"/>
      <c r="L61" s="2"/>
      <c r="M61" s="153" t="s">
        <v>112</v>
      </c>
      <c r="N61" s="117"/>
      <c r="O61" s="155" t="s">
        <v>222</v>
      </c>
      <c r="P61" s="156"/>
      <c r="Q61" s="157"/>
      <c r="R61" s="158"/>
      <c r="S61" s="117"/>
      <c r="T61" s="117"/>
      <c r="U61" s="117"/>
    </row>
    <row r="62" spans="1:21" ht="25.5" customHeight="1" x14ac:dyDescent="0.25">
      <c r="A62" s="2"/>
      <c r="B62" s="462" t="s">
        <v>223</v>
      </c>
      <c r="C62" s="462"/>
      <c r="D62" s="462"/>
      <c r="E62" s="462"/>
      <c r="F62" s="462"/>
      <c r="G62" s="462"/>
      <c r="H62" s="462"/>
      <c r="I62" s="462"/>
      <c r="J62" s="462"/>
      <c r="K62" s="462"/>
      <c r="L62" s="2"/>
      <c r="M62" s="167"/>
      <c r="N62" s="117"/>
      <c r="O62" s="159" t="s">
        <v>224</v>
      </c>
      <c r="P62" s="132" t="s">
        <v>225</v>
      </c>
      <c r="Q62" s="117"/>
      <c r="R62" s="160"/>
      <c r="S62" s="117"/>
      <c r="T62" s="117"/>
      <c r="U62" s="117"/>
    </row>
    <row r="63" spans="1:21" ht="43.95" customHeight="1" thickBot="1" x14ac:dyDescent="0.3">
      <c r="A63" s="2"/>
      <c r="B63" s="437">
        <f>VLOOKUP(O67,O62:P65,2,FALSE)</f>
        <v>0</v>
      </c>
      <c r="C63" s="437"/>
      <c r="D63" s="437"/>
      <c r="E63" s="437"/>
      <c r="F63" s="437"/>
      <c r="G63" s="437"/>
      <c r="H63" s="437"/>
      <c r="I63" s="437"/>
      <c r="J63" s="437"/>
      <c r="K63" s="437"/>
      <c r="L63" s="2"/>
      <c r="M63" s="153" t="s">
        <v>151</v>
      </c>
      <c r="N63" s="117"/>
      <c r="O63" s="159" t="s">
        <v>226</v>
      </c>
      <c r="P63" s="132" t="s">
        <v>227</v>
      </c>
      <c r="Q63" s="117"/>
      <c r="R63" s="160"/>
      <c r="S63" s="117"/>
      <c r="T63" s="117"/>
      <c r="U63" s="117"/>
    </row>
    <row r="64" spans="1:21" ht="13.8" thickBot="1" x14ac:dyDescent="0.3">
      <c r="A64" s="2"/>
      <c r="B64" s="438"/>
      <c r="C64" s="439"/>
      <c r="D64" s="439"/>
      <c r="E64" s="439"/>
      <c r="F64" s="439"/>
      <c r="G64" s="439"/>
      <c r="H64" s="439"/>
      <c r="I64" s="439"/>
      <c r="J64" s="439"/>
      <c r="K64" s="440"/>
      <c r="L64" s="2"/>
      <c r="M64" s="154" t="s">
        <v>112</v>
      </c>
      <c r="N64" s="117"/>
      <c r="O64" s="159" t="s">
        <v>228</v>
      </c>
      <c r="P64" s="132" t="s">
        <v>229</v>
      </c>
      <c r="Q64" s="117"/>
      <c r="R64" s="160"/>
      <c r="S64" s="117"/>
      <c r="T64" s="117"/>
      <c r="U64" s="117"/>
    </row>
    <row r="65" spans="1:21" ht="13.8" thickBot="1" x14ac:dyDescent="0.3">
      <c r="A65" s="2"/>
      <c r="B65" s="441"/>
      <c r="C65" s="442"/>
      <c r="D65" s="442"/>
      <c r="E65" s="442"/>
      <c r="F65" s="442"/>
      <c r="G65" s="442"/>
      <c r="H65" s="442"/>
      <c r="I65" s="442"/>
      <c r="J65" s="442"/>
      <c r="K65" s="443"/>
      <c r="L65" s="2"/>
      <c r="M65" s="117"/>
      <c r="N65" s="117"/>
      <c r="O65" s="161" t="s">
        <v>230</v>
      </c>
      <c r="P65" s="162"/>
      <c r="Q65" s="163"/>
      <c r="R65" s="164"/>
      <c r="S65" s="117"/>
      <c r="T65" s="117"/>
      <c r="U65" s="117"/>
    </row>
    <row r="66" spans="1:21" ht="13.8" thickBot="1" x14ac:dyDescent="0.3">
      <c r="A66" s="2"/>
      <c r="B66" s="444" t="s">
        <v>231</v>
      </c>
      <c r="C66" s="444"/>
      <c r="D66" s="444"/>
      <c r="E66" s="444"/>
      <c r="F66" s="444"/>
      <c r="G66" s="444"/>
      <c r="H66" s="444"/>
      <c r="I66" s="444"/>
      <c r="J66" s="444"/>
      <c r="K66" s="444"/>
      <c r="L66" s="2"/>
      <c r="M66" s="117"/>
      <c r="N66" s="117"/>
      <c r="O66" s="117"/>
      <c r="P66" s="117"/>
      <c r="Q66" s="117"/>
      <c r="R66" s="117"/>
      <c r="S66" s="117"/>
      <c r="T66" s="117"/>
      <c r="U66" s="117"/>
    </row>
    <row r="67" spans="1:21" ht="13.8" thickBot="1" x14ac:dyDescent="0.3">
      <c r="A67" s="2"/>
      <c r="B67" s="445"/>
      <c r="C67" s="446"/>
      <c r="D67" s="446"/>
      <c r="E67" s="446"/>
      <c r="F67" s="446"/>
      <c r="G67" s="446"/>
      <c r="H67" s="446"/>
      <c r="I67" s="446"/>
      <c r="J67" s="446"/>
      <c r="K67" s="447"/>
      <c r="L67" s="2"/>
      <c r="M67" s="117"/>
      <c r="N67" s="117"/>
      <c r="O67" s="165" t="str">
        <f>CONCATENATE(N98,O98)</f>
        <v>YesYes</v>
      </c>
      <c r="P67" s="120" t="s">
        <v>232</v>
      </c>
      <c r="Q67" s="166"/>
      <c r="R67" s="117"/>
      <c r="S67" s="117"/>
      <c r="T67" s="117"/>
      <c r="U67" s="117"/>
    </row>
    <row r="68" spans="1:21" ht="13.8" thickBot="1" x14ac:dyDescent="0.3">
      <c r="A68" s="2"/>
      <c r="B68" s="448"/>
      <c r="C68" s="449"/>
      <c r="D68" s="449"/>
      <c r="E68" s="449"/>
      <c r="F68" s="449"/>
      <c r="G68" s="449"/>
      <c r="H68" s="449"/>
      <c r="I68" s="449"/>
      <c r="J68" s="449"/>
      <c r="K68" s="450"/>
      <c r="L68" s="2"/>
      <c r="M68" s="117"/>
      <c r="N68" s="117"/>
      <c r="O68" s="117"/>
      <c r="P68" s="117"/>
      <c r="Q68" s="117"/>
      <c r="R68" s="117"/>
      <c r="S68" s="117"/>
      <c r="T68" s="117"/>
      <c r="U68" s="117"/>
    </row>
    <row r="69" spans="1:21" ht="13.8" thickBot="1" x14ac:dyDescent="0.3">
      <c r="A69" s="2"/>
      <c r="B69" s="2"/>
      <c r="C69" s="2"/>
      <c r="D69" s="2"/>
      <c r="E69" s="11" t="s">
        <v>233</v>
      </c>
      <c r="F69" s="2"/>
      <c r="G69" s="2"/>
      <c r="H69" s="2"/>
      <c r="I69" s="2"/>
      <c r="J69" s="2"/>
      <c r="K69" s="2"/>
      <c r="L69" s="2"/>
      <c r="M69" s="152" t="s">
        <v>234</v>
      </c>
      <c r="N69" s="151"/>
      <c r="O69" s="117"/>
      <c r="P69" s="117"/>
      <c r="Q69" s="117"/>
      <c r="R69" s="117"/>
      <c r="S69" s="117"/>
      <c r="T69" s="117"/>
      <c r="U69" s="117"/>
    </row>
    <row r="70" spans="1:21" ht="13.8" thickBot="1" x14ac:dyDescent="0.3">
      <c r="A70" s="2"/>
      <c r="B70" s="419" t="s">
        <v>235</v>
      </c>
      <c r="C70" s="420"/>
      <c r="D70" s="420"/>
      <c r="E70" s="420"/>
      <c r="F70" s="420"/>
      <c r="G70" s="420"/>
      <c r="H70" s="420"/>
      <c r="I70" s="420"/>
      <c r="J70" s="420"/>
      <c r="K70" s="421"/>
      <c r="L70" s="2"/>
      <c r="M70" s="153" t="s">
        <v>233</v>
      </c>
      <c r="N70" s="117"/>
      <c r="O70" s="117"/>
      <c r="P70" s="117"/>
      <c r="Q70" s="117"/>
      <c r="R70" s="117"/>
      <c r="S70" s="117"/>
      <c r="T70" s="117"/>
      <c r="U70" s="117"/>
    </row>
    <row r="71" spans="1:21" ht="13.5" customHeight="1" thickBot="1" x14ac:dyDescent="0.35">
      <c r="A71" s="2"/>
      <c r="B71" s="486" t="s">
        <v>236</v>
      </c>
      <c r="C71" s="487"/>
      <c r="D71" s="487"/>
      <c r="E71" s="387"/>
      <c r="F71" s="388"/>
      <c r="G71" s="389"/>
      <c r="H71" s="427" t="s">
        <v>237</v>
      </c>
      <c r="I71" s="428"/>
      <c r="J71" s="387"/>
      <c r="K71" s="485"/>
      <c r="L71" s="2"/>
      <c r="M71" s="153" t="s">
        <v>238</v>
      </c>
      <c r="N71" s="117"/>
      <c r="O71" s="117"/>
      <c r="P71" s="117"/>
      <c r="Q71" s="117"/>
      <c r="R71" s="117"/>
      <c r="S71" s="117"/>
      <c r="T71" s="117"/>
      <c r="U71" s="117"/>
    </row>
    <row r="72" spans="1:21" ht="13.5" customHeight="1" x14ac:dyDescent="0.3">
      <c r="A72" s="2"/>
      <c r="B72" s="417" t="s">
        <v>239</v>
      </c>
      <c r="C72" s="418"/>
      <c r="D72" s="418"/>
      <c r="E72" s="431" t="str">
        <f>IF($E$71=$M$70,M71,(IF($E$71=$M$74,M75,"")))</f>
        <v/>
      </c>
      <c r="F72" s="432"/>
      <c r="G72" s="433"/>
      <c r="H72" s="429" t="s">
        <v>240</v>
      </c>
      <c r="I72" s="430"/>
      <c r="J72" s="431"/>
      <c r="K72" s="451"/>
      <c r="L72" s="2"/>
      <c r="M72" s="153" t="s">
        <v>241</v>
      </c>
      <c r="N72" s="117"/>
      <c r="O72" s="117"/>
      <c r="P72" s="155" t="s">
        <v>242</v>
      </c>
      <c r="Q72" s="157"/>
      <c r="R72" s="157"/>
      <c r="S72" s="158"/>
      <c r="T72" s="117"/>
      <c r="U72" s="117"/>
    </row>
    <row r="73" spans="1:21" ht="13.5" customHeight="1" thickBot="1" x14ac:dyDescent="0.35">
      <c r="A73" s="2"/>
      <c r="B73" s="417" t="s">
        <v>243</v>
      </c>
      <c r="C73" s="418"/>
      <c r="D73" s="418"/>
      <c r="E73" s="431" t="str">
        <f>IF($E$71=$M$70,M72,(IF($E$71=$M$74,M76,"")))</f>
        <v/>
      </c>
      <c r="F73" s="432"/>
      <c r="G73" s="433"/>
      <c r="H73" s="429"/>
      <c r="I73" s="430"/>
      <c r="J73" s="452"/>
      <c r="K73" s="453"/>
      <c r="L73" s="2"/>
      <c r="M73" s="153" t="s">
        <v>244</v>
      </c>
      <c r="N73" s="117"/>
      <c r="O73" s="117"/>
      <c r="P73" s="206" t="str">
        <f>LEFT(D23,20)</f>
        <v/>
      </c>
      <c r="Q73" s="117"/>
      <c r="R73" s="117"/>
      <c r="S73" s="160"/>
      <c r="T73" s="117"/>
      <c r="U73" s="117"/>
    </row>
    <row r="74" spans="1:21" ht="13.5" customHeight="1" thickBot="1" x14ac:dyDescent="0.35">
      <c r="A74" s="2"/>
      <c r="B74" s="483" t="s">
        <v>134</v>
      </c>
      <c r="C74" s="484"/>
      <c r="D74" s="484"/>
      <c r="E74" s="480" t="str">
        <f>IF($E$71=$M$70,M73,(IF($E$71=$M$74,M77,"")))</f>
        <v/>
      </c>
      <c r="F74" s="481"/>
      <c r="G74" s="482"/>
      <c r="H74" s="47"/>
      <c r="I74" s="48"/>
      <c r="J74" s="454"/>
      <c r="K74" s="455"/>
      <c r="L74" s="2"/>
      <c r="M74" s="208" t="s">
        <v>245</v>
      </c>
      <c r="N74" s="117"/>
      <c r="O74" s="117"/>
      <c r="P74" s="206" t="str">
        <f>J34</f>
        <v>F9A - John Deere Green</v>
      </c>
      <c r="Q74" s="117"/>
      <c r="R74" s="117"/>
      <c r="S74" s="160"/>
      <c r="T74" s="117"/>
      <c r="U74" s="117"/>
    </row>
    <row r="75" spans="1:21" ht="13.8" thickBot="1" x14ac:dyDescent="0.3">
      <c r="A75" s="2"/>
      <c r="B75" s="2"/>
      <c r="C75" s="2"/>
      <c r="D75" s="2"/>
      <c r="E75" s="11" t="s">
        <v>245</v>
      </c>
      <c r="F75" s="2"/>
      <c r="G75" s="2"/>
      <c r="H75" s="2"/>
      <c r="I75" s="2"/>
      <c r="J75" s="2"/>
      <c r="K75" s="2"/>
      <c r="L75" s="2"/>
      <c r="M75" s="209" t="s">
        <v>66</v>
      </c>
      <c r="N75" s="117"/>
      <c r="O75" s="117"/>
      <c r="P75" s="206" t="str">
        <f>LEFT(P74,4)</f>
        <v xml:space="preserve">F9A </v>
      </c>
      <c r="Q75" s="117"/>
      <c r="R75" s="117"/>
      <c r="S75" s="160"/>
      <c r="T75" s="117"/>
      <c r="U75" s="117"/>
    </row>
    <row r="76" spans="1:21" ht="13.8" thickBot="1" x14ac:dyDescent="0.3">
      <c r="A76" s="2"/>
      <c r="B76" s="419" t="s">
        <v>246</v>
      </c>
      <c r="C76" s="420"/>
      <c r="D76" s="420"/>
      <c r="E76" s="420"/>
      <c r="F76" s="420"/>
      <c r="G76" s="420"/>
      <c r="H76" s="420"/>
      <c r="I76" s="420"/>
      <c r="J76" s="420"/>
      <c r="K76" s="421"/>
      <c r="L76" s="2"/>
      <c r="M76" s="153" t="s">
        <v>66</v>
      </c>
      <c r="N76" s="117"/>
      <c r="O76" s="117"/>
      <c r="P76" s="206" t="str">
        <f>IF(E32=M12,(CONCATENATE("+",(RIGHT(P75,2)))),(RIGHT(P75,2)))</f>
        <v xml:space="preserve">A </v>
      </c>
      <c r="Q76" s="117"/>
      <c r="R76" s="117"/>
      <c r="S76" s="160"/>
      <c r="T76" s="117"/>
      <c r="U76" s="117"/>
    </row>
    <row r="77" spans="1:21" ht="13.8" thickBot="1" x14ac:dyDescent="0.3">
      <c r="A77" s="2"/>
      <c r="B77" s="407" t="s">
        <v>247</v>
      </c>
      <c r="C77" s="408"/>
      <c r="D77" s="422"/>
      <c r="E77" s="423" t="s">
        <v>248</v>
      </c>
      <c r="F77" s="408"/>
      <c r="G77" s="408"/>
      <c r="H77" s="408"/>
      <c r="I77" s="408"/>
      <c r="J77" s="408"/>
      <c r="K77" s="409"/>
      <c r="L77" s="2"/>
      <c r="M77" s="154" t="s">
        <v>249</v>
      </c>
      <c r="N77" s="117"/>
      <c r="O77" s="117"/>
      <c r="P77" s="206" t="str">
        <f>RIGHT(F8,1)</f>
        <v/>
      </c>
      <c r="Q77" s="117"/>
      <c r="R77" s="117"/>
      <c r="S77" s="160"/>
      <c r="T77" s="117"/>
      <c r="U77" s="117"/>
    </row>
    <row r="78" spans="1:21" ht="13.8" thickBot="1" x14ac:dyDescent="0.3">
      <c r="A78" s="2"/>
      <c r="B78" s="434" t="str">
        <f>IF(D58="","",(IF(D58="other", J58,D58)))</f>
        <v/>
      </c>
      <c r="C78" s="435"/>
      <c r="D78" s="436"/>
      <c r="E78" s="424" t="s">
        <v>154</v>
      </c>
      <c r="F78" s="425"/>
      <c r="G78" s="425"/>
      <c r="H78" s="425"/>
      <c r="I78" s="425"/>
      <c r="J78" s="425"/>
      <c r="K78" s="426"/>
      <c r="L78" s="2"/>
      <c r="M78" s="117"/>
      <c r="N78" s="117"/>
      <c r="O78" s="117"/>
      <c r="P78" s="206" t="str">
        <f>IF(J26="","",J26)</f>
        <v/>
      </c>
      <c r="Q78" s="117"/>
      <c r="R78" s="117"/>
      <c r="S78" s="160"/>
      <c r="T78" s="117"/>
      <c r="U78" s="117"/>
    </row>
    <row r="79" spans="1:21" ht="13.8" thickBot="1" x14ac:dyDescent="0.3">
      <c r="A79" s="2"/>
      <c r="B79" s="407" t="s">
        <v>250</v>
      </c>
      <c r="C79" s="408"/>
      <c r="D79" s="408"/>
      <c r="E79" s="408"/>
      <c r="F79" s="408"/>
      <c r="G79" s="408"/>
      <c r="H79" s="408"/>
      <c r="I79" s="408"/>
      <c r="J79" s="408"/>
      <c r="K79" s="409"/>
      <c r="L79" s="2"/>
      <c r="M79" s="117"/>
      <c r="N79" s="117"/>
      <c r="O79" s="117"/>
      <c r="P79" s="177" t="str">
        <f>CONCATENATE(P73," JDM F17",P76,P77," ",P78)</f>
        <v xml:space="preserve"> JDM F17A  </v>
      </c>
      <c r="Q79" s="163"/>
      <c r="R79" s="163"/>
      <c r="S79" s="164"/>
      <c r="T79" s="117"/>
      <c r="U79" s="117"/>
    </row>
    <row r="80" spans="1:21" x14ac:dyDescent="0.25">
      <c r="A80" s="2"/>
      <c r="B80" s="466"/>
      <c r="C80" s="467"/>
      <c r="D80" s="467"/>
      <c r="E80" s="467"/>
      <c r="F80" s="467"/>
      <c r="G80" s="467"/>
      <c r="H80" s="467"/>
      <c r="I80" s="467"/>
      <c r="J80" s="467"/>
      <c r="K80" s="468"/>
      <c r="L80" s="2"/>
      <c r="M80" s="117"/>
      <c r="N80" s="117"/>
      <c r="O80" s="117"/>
      <c r="P80" s="117"/>
      <c r="Q80" s="117"/>
      <c r="R80" s="117"/>
      <c r="S80" s="117"/>
      <c r="T80" s="117"/>
      <c r="U80" s="117"/>
    </row>
    <row r="81" spans="1:21" x14ac:dyDescent="0.25">
      <c r="A81" s="2"/>
      <c r="B81" s="469"/>
      <c r="C81" s="470"/>
      <c r="D81" s="470"/>
      <c r="E81" s="470"/>
      <c r="F81" s="470"/>
      <c r="G81" s="470"/>
      <c r="H81" s="470"/>
      <c r="I81" s="470"/>
      <c r="J81" s="470"/>
      <c r="K81" s="471"/>
      <c r="L81" s="2"/>
      <c r="M81" s="117"/>
      <c r="N81" s="117"/>
      <c r="O81" s="117"/>
      <c r="P81" s="117"/>
      <c r="Q81" s="117"/>
      <c r="R81" s="117"/>
      <c r="S81" s="117"/>
      <c r="T81" s="117"/>
      <c r="U81" s="117"/>
    </row>
    <row r="82" spans="1:21" ht="13.8" thickBot="1" x14ac:dyDescent="0.3">
      <c r="A82" s="2"/>
      <c r="B82" s="472"/>
      <c r="C82" s="473"/>
      <c r="D82" s="473"/>
      <c r="E82" s="473"/>
      <c r="F82" s="473"/>
      <c r="G82" s="473"/>
      <c r="H82" s="473"/>
      <c r="I82" s="473"/>
      <c r="J82" s="473"/>
      <c r="K82" s="474"/>
      <c r="L82" s="2"/>
      <c r="M82" s="117"/>
      <c r="N82" s="117"/>
      <c r="O82" s="117"/>
      <c r="P82" s="117"/>
      <c r="Q82" s="117"/>
      <c r="R82" s="117"/>
      <c r="S82" s="117"/>
      <c r="T82" s="117"/>
      <c r="U82" s="117"/>
    </row>
    <row r="83" spans="1:21" ht="13.8" thickBot="1" x14ac:dyDescent="0.3">
      <c r="A83" s="2"/>
      <c r="B83" s="475" t="s">
        <v>251</v>
      </c>
      <c r="C83" s="476"/>
      <c r="D83" s="476"/>
      <c r="E83" s="479"/>
      <c r="F83" s="479"/>
      <c r="G83" s="479"/>
      <c r="H83" s="479"/>
      <c r="I83" s="25" t="s">
        <v>252</v>
      </c>
      <c r="J83" s="477"/>
      <c r="K83" s="478"/>
      <c r="L83" s="2"/>
      <c r="M83" s="132" t="s">
        <v>253</v>
      </c>
      <c r="N83" s="117"/>
      <c r="O83" s="117"/>
      <c r="P83" s="117"/>
      <c r="Q83" s="117"/>
      <c r="R83" s="117"/>
      <c r="S83" s="117"/>
      <c r="T83" s="117"/>
      <c r="U83" s="117"/>
    </row>
    <row r="84" spans="1:21" ht="45.6" customHeight="1" x14ac:dyDescent="0.25">
      <c r="A84" s="2"/>
      <c r="B84" s="465" t="s">
        <v>254</v>
      </c>
      <c r="C84" s="465"/>
      <c r="D84" s="465"/>
      <c r="E84" s="465"/>
      <c r="F84" s="465"/>
      <c r="G84" s="465"/>
      <c r="H84" s="465"/>
      <c r="I84" s="465"/>
      <c r="J84" s="465"/>
      <c r="K84" s="465"/>
      <c r="L84" s="2"/>
      <c r="M84" s="133"/>
      <c r="N84" s="134" t="s">
        <v>255</v>
      </c>
      <c r="O84" s="135" t="s">
        <v>256</v>
      </c>
      <c r="P84" s="117"/>
      <c r="Q84" s="117"/>
      <c r="R84" s="117"/>
      <c r="S84" s="117"/>
      <c r="T84" s="117"/>
      <c r="U84" s="117"/>
    </row>
    <row r="85" spans="1:21" ht="12.75" customHeight="1" x14ac:dyDescent="0.25">
      <c r="A85" s="2"/>
      <c r="B85" s="368"/>
      <c r="C85" s="368"/>
      <c r="D85" s="368"/>
      <c r="E85" s="368"/>
      <c r="F85" s="368"/>
      <c r="G85" s="368"/>
      <c r="H85" s="368"/>
      <c r="I85" s="368"/>
      <c r="J85" s="368"/>
      <c r="K85" s="368"/>
      <c r="L85" s="2"/>
      <c r="M85" s="128" t="s">
        <v>257</v>
      </c>
      <c r="N85" s="136">
        <f>E40</f>
        <v>0</v>
      </c>
      <c r="O85" s="137">
        <f>E33</f>
        <v>0</v>
      </c>
      <c r="P85" s="117"/>
      <c r="Q85" s="117"/>
      <c r="R85" s="117"/>
      <c r="S85" s="117"/>
      <c r="T85" s="117"/>
      <c r="U85" s="117"/>
    </row>
    <row r="86" spans="1:21" ht="13.8" thickBot="1" x14ac:dyDescent="0.3">
      <c r="A86" s="2"/>
      <c r="B86" s="457" t="s">
        <v>258</v>
      </c>
      <c r="C86" s="457"/>
      <c r="D86" s="457"/>
      <c r="E86" s="457"/>
      <c r="F86" s="457"/>
      <c r="G86" s="457"/>
      <c r="H86" s="457"/>
      <c r="I86" s="457"/>
      <c r="J86" s="457"/>
      <c r="K86" s="457"/>
      <c r="L86" s="2"/>
      <c r="M86" s="138" t="s">
        <v>259</v>
      </c>
      <c r="N86" s="139">
        <f>E39</f>
        <v>0</v>
      </c>
      <c r="O86" s="140">
        <f>E32</f>
        <v>0</v>
      </c>
      <c r="P86" s="117"/>
      <c r="Q86" s="117"/>
      <c r="R86" s="117"/>
      <c r="S86" s="117"/>
      <c r="T86" s="117"/>
      <c r="U86" s="117"/>
    </row>
    <row r="87" spans="1:21" ht="27.75" customHeight="1" x14ac:dyDescent="0.25">
      <c r="A87" s="2"/>
      <c r="B87" s="457"/>
      <c r="C87" s="457"/>
      <c r="D87" s="457"/>
      <c r="E87" s="457"/>
      <c r="F87" s="457"/>
      <c r="G87" s="457"/>
      <c r="H87" s="457"/>
      <c r="I87" s="457"/>
      <c r="J87" s="457"/>
      <c r="K87" s="457"/>
      <c r="L87" s="2"/>
      <c r="M87" s="141" t="s">
        <v>100</v>
      </c>
      <c r="N87" s="142" t="str">
        <f>VLOOKUP(N$85,$M$100:$U$106,2,FALSE)</f>
        <v>Yes</v>
      </c>
      <c r="O87" s="143" t="str">
        <f>VLOOKUP(O$85,$M$100:$U$106,2,FALSE)</f>
        <v>Yes</v>
      </c>
      <c r="P87" s="117"/>
      <c r="Q87" s="117"/>
      <c r="R87" s="117"/>
      <c r="S87" s="117"/>
      <c r="T87" s="117"/>
      <c r="U87" s="117"/>
    </row>
    <row r="88" spans="1:21" ht="18" customHeight="1" x14ac:dyDescent="0.25">
      <c r="M88" s="128" t="s">
        <v>12</v>
      </c>
      <c r="N88" s="136" t="str">
        <f>VLOOKUP(N$85,$M$100:$U$106,3,FALSE)</f>
        <v>Yes</v>
      </c>
      <c r="O88" s="137" t="str">
        <f>VLOOKUP(O$85,$M$100:$U$106,3,FALSE)</f>
        <v>Yes</v>
      </c>
      <c r="P88" s="117"/>
      <c r="Q88" s="117"/>
      <c r="R88" s="117"/>
      <c r="S88" s="117"/>
      <c r="T88" s="117"/>
      <c r="U88" s="117"/>
    </row>
    <row r="89" spans="1:21" x14ac:dyDescent="0.25">
      <c r="M89" s="128" t="s">
        <v>13</v>
      </c>
      <c r="N89" s="136" t="str">
        <f>VLOOKUP(N$85,$M$100:$U$106,4,FALSE)</f>
        <v>Yes</v>
      </c>
      <c r="O89" s="137" t="str">
        <f>VLOOKUP(O$85,$M$100:$U$106,4,FALSE)</f>
        <v>Yes</v>
      </c>
      <c r="P89" s="117"/>
      <c r="Q89" s="117"/>
      <c r="R89" s="117"/>
      <c r="S89" s="117"/>
      <c r="T89" s="117"/>
      <c r="U89" s="117"/>
    </row>
    <row r="90" spans="1:21" x14ac:dyDescent="0.25">
      <c r="M90" s="128" t="s">
        <v>107</v>
      </c>
      <c r="N90" s="136" t="str">
        <f>VLOOKUP(N$85,$M$100:$U$106,5,FALSE)</f>
        <v>Yes</v>
      </c>
      <c r="O90" s="137" t="str">
        <f>VLOOKUP(O$85,$M$100:$U$106,5,FALSE)</f>
        <v>Yes</v>
      </c>
      <c r="P90" s="117"/>
      <c r="Q90" s="117"/>
      <c r="R90" s="117"/>
      <c r="S90" s="117"/>
      <c r="T90" s="117"/>
      <c r="U90" s="117"/>
    </row>
    <row r="91" spans="1:21" x14ac:dyDescent="0.25">
      <c r="M91" s="128" t="s">
        <v>111</v>
      </c>
      <c r="N91" s="136" t="str">
        <f>VLOOKUP(N$85,$M$100:$U$106,6,FALSE)</f>
        <v>Yes</v>
      </c>
      <c r="O91" s="137" t="str">
        <f>VLOOKUP(O$85,$M$100:$U$106,6,FALSE)</f>
        <v>Yes</v>
      </c>
      <c r="P91" s="117"/>
      <c r="Q91" s="117"/>
      <c r="R91" s="117"/>
      <c r="S91" s="117"/>
      <c r="T91" s="117"/>
      <c r="U91" s="117"/>
    </row>
    <row r="92" spans="1:21" x14ac:dyDescent="0.25">
      <c r="M92" s="125" t="s">
        <v>260</v>
      </c>
      <c r="N92" s="136" t="str">
        <f>VLOOKUP(N$85,$M$100:$U$106,7,FALSE)</f>
        <v>No</v>
      </c>
      <c r="O92" s="137" t="str">
        <f>VLOOKUP(O$85,$M$100:$U$106,7,FALSE)</f>
        <v>No</v>
      </c>
      <c r="P92" s="117"/>
      <c r="Q92" s="117"/>
      <c r="R92" s="117"/>
      <c r="S92" s="117"/>
      <c r="T92" s="117"/>
      <c r="U92" s="117"/>
    </row>
    <row r="93" spans="1:21" x14ac:dyDescent="0.25">
      <c r="M93" s="125" t="s">
        <v>112</v>
      </c>
      <c r="N93" s="136" t="str">
        <f>VLOOKUP(N$85,$M$100:$U$106,8,FALSE)</f>
        <v>No</v>
      </c>
      <c r="O93" s="137" t="str">
        <f>VLOOKUP(O$85,$M$100:$U$106,8,FALSE)</f>
        <v>No</v>
      </c>
      <c r="P93" s="117"/>
      <c r="Q93" s="117"/>
      <c r="R93" s="117"/>
      <c r="S93" s="117"/>
      <c r="T93" s="117"/>
      <c r="U93" s="117"/>
    </row>
    <row r="94" spans="1:21" x14ac:dyDescent="0.25">
      <c r="M94" s="125" t="s">
        <v>135</v>
      </c>
      <c r="N94" s="136" t="s">
        <v>92</v>
      </c>
      <c r="O94" s="137" t="s">
        <v>92</v>
      </c>
      <c r="P94" s="117"/>
      <c r="Q94" s="117"/>
      <c r="R94" s="117"/>
      <c r="S94" s="117"/>
      <c r="T94" s="117"/>
      <c r="U94" s="117"/>
    </row>
    <row r="95" spans="1:21" x14ac:dyDescent="0.25">
      <c r="M95" s="125" t="s">
        <v>115</v>
      </c>
      <c r="N95" s="136" t="s">
        <v>92</v>
      </c>
      <c r="O95" s="137" t="s">
        <v>92</v>
      </c>
      <c r="P95" s="117"/>
      <c r="Q95" s="117"/>
      <c r="R95" s="117"/>
      <c r="S95" s="117"/>
      <c r="T95" s="117"/>
      <c r="U95" s="117"/>
    </row>
    <row r="96" spans="1:21" ht="13.8" thickBot="1" x14ac:dyDescent="0.3">
      <c r="M96" s="144">
        <v>0</v>
      </c>
      <c r="N96" s="145" t="s">
        <v>92</v>
      </c>
      <c r="O96" s="146" t="s">
        <v>92</v>
      </c>
      <c r="P96" s="117"/>
      <c r="Q96" s="117"/>
      <c r="R96" s="117"/>
      <c r="S96" s="117"/>
      <c r="T96" s="117"/>
      <c r="U96" s="117"/>
    </row>
    <row r="97" spans="13:21" x14ac:dyDescent="0.25">
      <c r="M97" s="117"/>
      <c r="N97" s="117"/>
      <c r="O97" s="117"/>
      <c r="P97" s="117"/>
      <c r="Q97" s="117"/>
      <c r="R97" s="117"/>
      <c r="S97" s="117"/>
      <c r="T97" s="117"/>
      <c r="U97" s="117"/>
    </row>
    <row r="98" spans="13:21" x14ac:dyDescent="0.25">
      <c r="M98" s="132" t="s">
        <v>261</v>
      </c>
      <c r="N98" s="117" t="str">
        <f>VLOOKUP(N86,M87:O96,2,FALSE)</f>
        <v>Yes</v>
      </c>
      <c r="O98" s="117" t="str">
        <f>VLOOKUP(O86,M87:O96,3,FALSE)</f>
        <v>Yes</v>
      </c>
      <c r="P98" s="117"/>
      <c r="Q98" s="117"/>
      <c r="R98" s="117"/>
      <c r="S98" s="117"/>
      <c r="T98" s="117"/>
      <c r="U98" s="117"/>
    </row>
    <row r="99" spans="13:21" ht="13.5" customHeight="1" thickBot="1" x14ac:dyDescent="0.3">
      <c r="M99" s="117" t="s">
        <v>262</v>
      </c>
      <c r="N99" s="117" t="s">
        <v>263</v>
      </c>
      <c r="O99" s="117"/>
      <c r="P99" s="117"/>
      <c r="Q99" s="117"/>
      <c r="R99" s="117"/>
      <c r="S99" s="117"/>
      <c r="T99" s="117"/>
      <c r="U99" s="117"/>
    </row>
    <row r="100" spans="13:21" ht="13.8" thickBot="1" x14ac:dyDescent="0.3">
      <c r="M100" s="118"/>
      <c r="N100" s="119" t="s">
        <v>100</v>
      </c>
      <c r="O100" s="120" t="s">
        <v>12</v>
      </c>
      <c r="P100" s="120" t="s">
        <v>13</v>
      </c>
      <c r="Q100" s="120" t="s">
        <v>107</v>
      </c>
      <c r="R100" s="120" t="s">
        <v>111</v>
      </c>
      <c r="S100" s="119" t="s">
        <v>260</v>
      </c>
      <c r="T100" s="119" t="s">
        <v>112</v>
      </c>
      <c r="U100" s="121">
        <v>0</v>
      </c>
    </row>
    <row r="101" spans="13:21" x14ac:dyDescent="0.25">
      <c r="M101" s="122" t="s">
        <v>11</v>
      </c>
      <c r="N101" s="123" t="s">
        <v>92</v>
      </c>
      <c r="O101" s="123" t="s">
        <v>92</v>
      </c>
      <c r="P101" s="123" t="s">
        <v>92</v>
      </c>
      <c r="Q101" s="123" t="s">
        <v>92</v>
      </c>
      <c r="R101" s="123" t="s">
        <v>92</v>
      </c>
      <c r="S101" s="123" t="s">
        <v>92</v>
      </c>
      <c r="T101" s="123" t="s">
        <v>92</v>
      </c>
      <c r="U101" s="124" t="s">
        <v>92</v>
      </c>
    </row>
    <row r="102" spans="13:21" x14ac:dyDescent="0.25">
      <c r="M102" s="125" t="s">
        <v>144</v>
      </c>
      <c r="N102" s="126" t="s">
        <v>97</v>
      </c>
      <c r="O102" s="126" t="s">
        <v>92</v>
      </c>
      <c r="P102" s="126" t="s">
        <v>92</v>
      </c>
      <c r="Q102" s="126" t="s">
        <v>92</v>
      </c>
      <c r="R102" s="126" t="s">
        <v>92</v>
      </c>
      <c r="S102" s="126" t="s">
        <v>97</v>
      </c>
      <c r="T102" s="126" t="s">
        <v>97</v>
      </c>
      <c r="U102" s="127" t="s">
        <v>92</v>
      </c>
    </row>
    <row r="103" spans="13:21" x14ac:dyDescent="0.25">
      <c r="M103" s="125" t="s">
        <v>264</v>
      </c>
      <c r="N103" s="126" t="s">
        <v>97</v>
      </c>
      <c r="O103" s="126" t="s">
        <v>92</v>
      </c>
      <c r="P103" s="126" t="s">
        <v>92</v>
      </c>
      <c r="Q103" s="126" t="s">
        <v>92</v>
      </c>
      <c r="R103" s="126" t="s">
        <v>92</v>
      </c>
      <c r="S103" s="126" t="s">
        <v>97</v>
      </c>
      <c r="T103" s="126" t="s">
        <v>97</v>
      </c>
      <c r="U103" s="127" t="s">
        <v>92</v>
      </c>
    </row>
    <row r="104" spans="13:21" x14ac:dyDescent="0.25">
      <c r="M104" s="128" t="s">
        <v>112</v>
      </c>
      <c r="N104" s="126" t="s">
        <v>97</v>
      </c>
      <c r="O104" s="126" t="s">
        <v>92</v>
      </c>
      <c r="P104" s="126" t="s">
        <v>92</v>
      </c>
      <c r="Q104" s="126" t="s">
        <v>92</v>
      </c>
      <c r="R104" s="126" t="s">
        <v>92</v>
      </c>
      <c r="S104" s="126" t="s">
        <v>97</v>
      </c>
      <c r="T104" s="126" t="s">
        <v>97</v>
      </c>
      <c r="U104" s="127" t="s">
        <v>92</v>
      </c>
    </row>
    <row r="105" spans="13:21" x14ac:dyDescent="0.25">
      <c r="M105" s="128" t="s">
        <v>141</v>
      </c>
      <c r="N105" s="126" t="s">
        <v>92</v>
      </c>
      <c r="O105" s="126" t="s">
        <v>92</v>
      </c>
      <c r="P105" s="126" t="s">
        <v>92</v>
      </c>
      <c r="Q105" s="126" t="s">
        <v>92</v>
      </c>
      <c r="R105" s="126" t="s">
        <v>92</v>
      </c>
      <c r="S105" s="126" t="s">
        <v>92</v>
      </c>
      <c r="T105" s="126" t="s">
        <v>92</v>
      </c>
      <c r="U105" s="127" t="s">
        <v>92</v>
      </c>
    </row>
    <row r="106" spans="13:21" ht="13.8" thickBot="1" x14ac:dyDescent="0.3">
      <c r="M106" s="129">
        <v>0</v>
      </c>
      <c r="N106" s="130" t="s">
        <v>92</v>
      </c>
      <c r="O106" s="130" t="s">
        <v>92</v>
      </c>
      <c r="P106" s="130" t="s">
        <v>92</v>
      </c>
      <c r="Q106" s="130" t="s">
        <v>92</v>
      </c>
      <c r="R106" s="130" t="s">
        <v>92</v>
      </c>
      <c r="S106" s="130" t="s">
        <v>97</v>
      </c>
      <c r="T106" s="130" t="s">
        <v>97</v>
      </c>
      <c r="U106" s="131" t="s">
        <v>92</v>
      </c>
    </row>
    <row r="111" spans="13:21" ht="13.5" customHeight="1" x14ac:dyDescent="0.25"/>
    <row r="122" ht="40.5" customHeight="1" x14ac:dyDescent="0.25"/>
  </sheetData>
  <sheetProtection algorithmName="SHA-512" hashValue="cnD/bqh//DUYIYf1oOV7OdcwzEQGMIMdkS0xY5Pgs8W5xMjxwzJDEzuNX1F0M6EBAZkWSi3LpIcqcRUYcgwRAw==" saltValue="vYr7l149ruwvVOo/ZedRWQ==" spinCount="100000" sheet="1" formatCells="0" selectLockedCells="1"/>
  <mergeCells count="172">
    <mergeCell ref="B86:K87"/>
    <mergeCell ref="B53:D53"/>
    <mergeCell ref="D56:E56"/>
    <mergeCell ref="G54:I54"/>
    <mergeCell ref="B55:C55"/>
    <mergeCell ref="B56:C56"/>
    <mergeCell ref="B62:K62"/>
    <mergeCell ref="B73:D73"/>
    <mergeCell ref="G55:I55"/>
    <mergeCell ref="G56:I56"/>
    <mergeCell ref="D55:E55"/>
    <mergeCell ref="D58:E58"/>
    <mergeCell ref="D60:E60"/>
    <mergeCell ref="B84:K84"/>
    <mergeCell ref="B70:K70"/>
    <mergeCell ref="B80:K82"/>
    <mergeCell ref="B83:D83"/>
    <mergeCell ref="J83:K83"/>
    <mergeCell ref="E83:H83"/>
    <mergeCell ref="E74:G74"/>
    <mergeCell ref="B74:D74"/>
    <mergeCell ref="J71:K71"/>
    <mergeCell ref="E72:G72"/>
    <mergeCell ref="B71:D71"/>
    <mergeCell ref="B79:K79"/>
    <mergeCell ref="G53:I53"/>
    <mergeCell ref="J53:K53"/>
    <mergeCell ref="B54:C54"/>
    <mergeCell ref="B57:K57"/>
    <mergeCell ref="D54:E54"/>
    <mergeCell ref="B72:D72"/>
    <mergeCell ref="B76:K76"/>
    <mergeCell ref="B77:D77"/>
    <mergeCell ref="E77:K77"/>
    <mergeCell ref="E78:K78"/>
    <mergeCell ref="H71:I71"/>
    <mergeCell ref="H72:I72"/>
    <mergeCell ref="H73:I73"/>
    <mergeCell ref="E73:G73"/>
    <mergeCell ref="B78:D78"/>
    <mergeCell ref="B63:K63"/>
    <mergeCell ref="B64:K65"/>
    <mergeCell ref="B66:K66"/>
    <mergeCell ref="B67:K68"/>
    <mergeCell ref="J72:K72"/>
    <mergeCell ref="J73:K73"/>
    <mergeCell ref="J74:K74"/>
    <mergeCell ref="B58:C58"/>
    <mergeCell ref="A1:L1"/>
    <mergeCell ref="A2:L2"/>
    <mergeCell ref="G34:I34"/>
    <mergeCell ref="J34:K34"/>
    <mergeCell ref="G41:I41"/>
    <mergeCell ref="J41:K41"/>
    <mergeCell ref="J24:K24"/>
    <mergeCell ref="J25:K25"/>
    <mergeCell ref="B60:C60"/>
    <mergeCell ref="B47:D47"/>
    <mergeCell ref="B48:D48"/>
    <mergeCell ref="B49:D49"/>
    <mergeCell ref="J32:K32"/>
    <mergeCell ref="J33:K33"/>
    <mergeCell ref="J35:K35"/>
    <mergeCell ref="J39:K39"/>
    <mergeCell ref="J40:K40"/>
    <mergeCell ref="G36:I36"/>
    <mergeCell ref="G43:I43"/>
    <mergeCell ref="E38:K38"/>
    <mergeCell ref="G32:I32"/>
    <mergeCell ref="G33:I33"/>
    <mergeCell ref="G39:I39"/>
    <mergeCell ref="G47:I47"/>
    <mergeCell ref="J47:K47"/>
    <mergeCell ref="D27:E27"/>
    <mergeCell ref="D28:E28"/>
    <mergeCell ref="G48:I48"/>
    <mergeCell ref="B39:D39"/>
    <mergeCell ref="J48:K48"/>
    <mergeCell ref="B43:D43"/>
    <mergeCell ref="B46:D46"/>
    <mergeCell ref="B29:E29"/>
    <mergeCell ref="B38:D38"/>
    <mergeCell ref="B34:D34"/>
    <mergeCell ref="B35:D35"/>
    <mergeCell ref="B40:D40"/>
    <mergeCell ref="B36:D36"/>
    <mergeCell ref="B41:D41"/>
    <mergeCell ref="B42:D42"/>
    <mergeCell ref="G35:I35"/>
    <mergeCell ref="B33:D33"/>
    <mergeCell ref="J46:K46"/>
    <mergeCell ref="B85:K85"/>
    <mergeCell ref="J18:K18"/>
    <mergeCell ref="E6:J6"/>
    <mergeCell ref="B7:D7"/>
    <mergeCell ref="G29:K29"/>
    <mergeCell ref="B6:D6"/>
    <mergeCell ref="G19:J19"/>
    <mergeCell ref="B15:C15"/>
    <mergeCell ref="B16:C16"/>
    <mergeCell ref="G18:I18"/>
    <mergeCell ref="D19:E19"/>
    <mergeCell ref="D20:E20"/>
    <mergeCell ref="B19:C19"/>
    <mergeCell ref="B20:C20"/>
    <mergeCell ref="J16:K16"/>
    <mergeCell ref="J17:K17"/>
    <mergeCell ref="F9:K9"/>
    <mergeCell ref="F10:G10"/>
    <mergeCell ref="B10:E10"/>
    <mergeCell ref="B9:D9"/>
    <mergeCell ref="H10:K10"/>
    <mergeCell ref="D23:E23"/>
    <mergeCell ref="B23:C23"/>
    <mergeCell ref="E71:G71"/>
    <mergeCell ref="M2:Q2"/>
    <mergeCell ref="B3:D3"/>
    <mergeCell ref="G26:I26"/>
    <mergeCell ref="J26:K26"/>
    <mergeCell ref="B51:K51"/>
    <mergeCell ref="B4:D4"/>
    <mergeCell ref="J54:K54"/>
    <mergeCell ref="J55:K55"/>
    <mergeCell ref="J56:K56"/>
    <mergeCell ref="E7:J7"/>
    <mergeCell ref="D15:E15"/>
    <mergeCell ref="D16:E16"/>
    <mergeCell ref="D17:E17"/>
    <mergeCell ref="D18:E18"/>
    <mergeCell ref="B8:E8"/>
    <mergeCell ref="F8:I8"/>
    <mergeCell ref="B17:C17"/>
    <mergeCell ref="B18:C18"/>
    <mergeCell ref="J23:K23"/>
    <mergeCell ref="G23:I23"/>
    <mergeCell ref="J42:K42"/>
    <mergeCell ref="G46:I46"/>
    <mergeCell ref="G40:I40"/>
    <mergeCell ref="G42:I42"/>
    <mergeCell ref="B24:C24"/>
    <mergeCell ref="B25:C25"/>
    <mergeCell ref="B26:C26"/>
    <mergeCell ref="B27:C27"/>
    <mergeCell ref="B28:C28"/>
    <mergeCell ref="B32:D32"/>
    <mergeCell ref="D24:E24"/>
    <mergeCell ref="D25:E25"/>
    <mergeCell ref="D26:E26"/>
    <mergeCell ref="M1:U1"/>
    <mergeCell ref="G16:I16"/>
    <mergeCell ref="G17:I17"/>
    <mergeCell ref="G15:I15"/>
    <mergeCell ref="J15:K15"/>
    <mergeCell ref="I58:K58"/>
    <mergeCell ref="I59:K59"/>
    <mergeCell ref="I60:K60"/>
    <mergeCell ref="I61:K61"/>
    <mergeCell ref="G27:K27"/>
    <mergeCell ref="G49:I49"/>
    <mergeCell ref="J49:K49"/>
    <mergeCell ref="G24:I24"/>
    <mergeCell ref="G25:I25"/>
    <mergeCell ref="G28:K28"/>
    <mergeCell ref="B12:K12"/>
    <mergeCell ref="B59:C59"/>
    <mergeCell ref="D59:E59"/>
    <mergeCell ref="B61:C61"/>
    <mergeCell ref="D61:E61"/>
    <mergeCell ref="G58:H58"/>
    <mergeCell ref="G59:H59"/>
    <mergeCell ref="G60:H60"/>
    <mergeCell ref="G61:H61"/>
  </mergeCells>
  <conditionalFormatting sqref="B35:D35">
    <cfRule type="expression" dxfId="62" priority="57">
      <formula>$E$33="Powder Coat"</formula>
    </cfRule>
  </conditionalFormatting>
  <conditionalFormatting sqref="B42:D42">
    <cfRule type="expression" dxfId="61" priority="55">
      <formula>$E$40="Powder Coat"</formula>
    </cfRule>
  </conditionalFormatting>
  <conditionalFormatting sqref="B10:E10">
    <cfRule type="expression" dxfId="60" priority="20">
      <formula>$E$9=$P$11</formula>
    </cfRule>
    <cfRule type="expression" dxfId="59" priority="21">
      <formula>$E$9=$P$10</formula>
    </cfRule>
  </conditionalFormatting>
  <conditionalFormatting sqref="B63:K63">
    <cfRule type="expression" dxfId="58" priority="165">
      <formula>$B$63=$P$65</formula>
    </cfRule>
  </conditionalFormatting>
  <conditionalFormatting sqref="B64:K65">
    <cfRule type="expression" dxfId="57" priority="164">
      <formula>$B$63=$P$65</formula>
    </cfRule>
  </conditionalFormatting>
  <conditionalFormatting sqref="B86:K87">
    <cfRule type="expression" dxfId="56" priority="52">
      <formula>$E$78="Follow up required, see below."</formula>
    </cfRule>
  </conditionalFormatting>
  <conditionalFormatting sqref="E35">
    <cfRule type="expression" dxfId="55" priority="17">
      <formula>$E$33="Powder Coat"</formula>
    </cfRule>
  </conditionalFormatting>
  <conditionalFormatting sqref="E40:E43 J41:K41 J42 J43:K43">
    <cfRule type="expression" dxfId="54" priority="163">
      <formula>$E$39=$M$20</formula>
    </cfRule>
  </conditionalFormatting>
  <conditionalFormatting sqref="E42">
    <cfRule type="expression" dxfId="53" priority="54">
      <formula>$E$40="Powder Coat"</formula>
    </cfRule>
  </conditionalFormatting>
  <conditionalFormatting sqref="E38:K38">
    <cfRule type="expression" dxfId="52" priority="40">
      <formula>$F$8="JDM F17 Level 1"</formula>
    </cfRule>
  </conditionalFormatting>
  <conditionalFormatting sqref="E78:K78">
    <cfRule type="containsText" dxfId="51" priority="64" operator="containsText" text="failed">
      <formula>NOT(ISERROR(SEARCH("failed",E78)))</formula>
    </cfRule>
    <cfRule type="expression" dxfId="50" priority="53">
      <formula>$B$78=""</formula>
    </cfRule>
  </conditionalFormatting>
  <conditionalFormatting sqref="F9">
    <cfRule type="expression" dxfId="49" priority="41">
      <formula>$E$9="Other"</formula>
    </cfRule>
  </conditionalFormatting>
  <conditionalFormatting sqref="F10:G10">
    <cfRule type="expression" dxfId="48" priority="19">
      <formula>$E$9=$P$10</formula>
    </cfRule>
    <cfRule type="expression" dxfId="47" priority="18">
      <formula>$E$9=$P$11</formula>
    </cfRule>
  </conditionalFormatting>
  <conditionalFormatting sqref="G32:I32">
    <cfRule type="expression" dxfId="46" priority="69">
      <formula>$E$32="other"</formula>
    </cfRule>
  </conditionalFormatting>
  <conditionalFormatting sqref="G33:I33">
    <cfRule type="expression" dxfId="45" priority="7">
      <formula>$E$33="other"</formula>
    </cfRule>
  </conditionalFormatting>
  <conditionalFormatting sqref="G39:I39">
    <cfRule type="expression" dxfId="44" priority="62">
      <formula>$E$39="other"</formula>
    </cfRule>
  </conditionalFormatting>
  <conditionalFormatting sqref="G40:I40">
    <cfRule type="expression" dxfId="43" priority="5">
      <formula>$E$40="other"</formula>
    </cfRule>
  </conditionalFormatting>
  <conditionalFormatting sqref="G47:I47">
    <cfRule type="expression" dxfId="42" priority="15">
      <formula>E47="other"</formula>
    </cfRule>
  </conditionalFormatting>
  <conditionalFormatting sqref="G48:I48">
    <cfRule type="expression" dxfId="41" priority="74">
      <formula>$E$48="Yes"</formula>
    </cfRule>
  </conditionalFormatting>
  <conditionalFormatting sqref="G49:I49">
    <cfRule type="expression" dxfId="40" priority="13">
      <formula>E49="Yes"</formula>
    </cfRule>
  </conditionalFormatting>
  <conditionalFormatting sqref="G54:I56">
    <cfRule type="expression" dxfId="39" priority="76">
      <formula>D54="other"</formula>
    </cfRule>
  </conditionalFormatting>
  <conditionalFormatting sqref="J32:K32">
    <cfRule type="expression" dxfId="38" priority="136">
      <formula>$E$32=$M$11</formula>
    </cfRule>
  </conditionalFormatting>
  <conditionalFormatting sqref="J33:K33">
    <cfRule type="expression" dxfId="37" priority="8">
      <formula>$E$33=$M$11</formula>
    </cfRule>
  </conditionalFormatting>
  <conditionalFormatting sqref="J34:K34">
    <cfRule type="expression" dxfId="36" priority="65">
      <formula>$J$34="Not Qualified"</formula>
    </cfRule>
  </conditionalFormatting>
  <conditionalFormatting sqref="J34:K36 E33:E36 J42:K42">
    <cfRule type="expression" dxfId="35" priority="133">
      <formula>$E$32=$M$12</formula>
    </cfRule>
  </conditionalFormatting>
  <conditionalFormatting sqref="J39:K39">
    <cfRule type="expression" dxfId="34" priority="106">
      <formula>E39="other"</formula>
    </cfRule>
  </conditionalFormatting>
  <conditionalFormatting sqref="J40:K40">
    <cfRule type="expression" dxfId="33" priority="6">
      <formula>$E$40=$M$11</formula>
    </cfRule>
  </conditionalFormatting>
  <conditionalFormatting sqref="J46:K46">
    <cfRule type="expression" dxfId="32" priority="101">
      <formula>E46="Other"</formula>
    </cfRule>
  </conditionalFormatting>
  <conditionalFormatting sqref="J47:K47">
    <cfRule type="expression" dxfId="31" priority="16">
      <formula>E47="Other"</formula>
    </cfRule>
  </conditionalFormatting>
  <conditionalFormatting sqref="J48:K49">
    <cfRule type="expression" dxfId="30" priority="14">
      <formula>E48="Yes"</formula>
    </cfRule>
  </conditionalFormatting>
  <conditionalFormatting sqref="J54:K56">
    <cfRule type="expression" dxfId="29" priority="87">
      <formula>D54="Other"</formula>
    </cfRule>
  </conditionalFormatting>
  <conditionalFormatting sqref="N87:O96">
    <cfRule type="containsText" dxfId="28" priority="4" operator="containsText" text="No">
      <formula>NOT(ISERROR(SEARCH("No",N87)))</formula>
    </cfRule>
  </conditionalFormatting>
  <conditionalFormatting sqref="N98:O98">
    <cfRule type="containsText" dxfId="27" priority="3" operator="containsText" text="No">
      <formula>NOT(ISERROR(SEARCH("No",N98)))</formula>
    </cfRule>
  </conditionalFormatting>
  <dataValidations count="26">
    <dataValidation type="date" allowBlank="1" showInputMessage="1" showErrorMessage="1" sqref="J5" xr:uid="{00000000-0002-0000-0100-000000000000}">
      <formula1>R24</formula1>
      <formula2>R25</formula2>
    </dataValidation>
    <dataValidation type="list" allowBlank="1" showInputMessage="1" showErrorMessage="1" sqref="E78:K78" xr:uid="{00000000-0002-0000-0100-000001000000}">
      <formula1>$R$30:$R$37</formula1>
    </dataValidation>
    <dataValidation type="list" allowBlank="1" showInputMessage="1" showErrorMessage="1" sqref="K19 F10" xr:uid="{00000000-0002-0000-0100-000003000000}">
      <formula1>$N$4:$N$5</formula1>
    </dataValidation>
    <dataValidation type="list" allowBlank="1" showInputMessage="1" showErrorMessage="1" sqref="E49" xr:uid="{00000000-0002-0000-0100-000004000000}">
      <formula1>"Yes, No"</formula1>
    </dataValidation>
    <dataValidation type="list" allowBlank="1" showInputMessage="1" showErrorMessage="1" sqref="F8:I8" xr:uid="{00000000-0002-0000-0100-000005000000}">
      <formula1>$P$4:$P$6</formula1>
    </dataValidation>
    <dataValidation type="list" allowBlank="1" showInputMessage="1" showErrorMessage="1" sqref="J42:K42 J35:K35" xr:uid="{00000000-0002-0000-0100-000006000000}">
      <formula1>$M$29:$M$34</formula1>
    </dataValidation>
    <dataValidation type="list" allowBlank="1" showInputMessage="1" showErrorMessage="1" sqref="K36 K43" xr:uid="{00000000-0002-0000-0100-000007000000}">
      <formula1>"select, °F  ,°C"</formula1>
    </dataValidation>
    <dataValidation type="list" allowBlank="1" showInputMessage="1" showErrorMessage="1" sqref="E32" xr:uid="{00000000-0002-0000-0100-000008000000}">
      <formula1>$M$6:$M$12</formula1>
    </dataValidation>
    <dataValidation type="list" allowBlank="1" showInputMessage="1" showErrorMessage="1" sqref="E9" xr:uid="{00000000-0002-0000-0100-000009000000}">
      <formula1>$P$9:$P$11</formula1>
    </dataValidation>
    <dataValidation type="list" allowBlank="1" showInputMessage="1" showErrorMessage="1" sqref="E47" xr:uid="{00000000-0002-0000-0100-00000C000000}">
      <formula1>$N$8:$N$10</formula1>
    </dataValidation>
    <dataValidation allowBlank="1" showInputMessage="1" showErrorMessage="1" prompt="List the John Deere unit that will be consuming painted product with this paint process.  If this affects multiple units, list the highest volume unit or division." sqref="E6:J6" xr:uid="{00000000-0002-0000-0100-00000D000000}"/>
    <dataValidation allowBlank="1" showInputMessage="1" showErrorMessage="1" prompt="List the primary supply management and/or quality engineering contact at John Deere.  If multiple units are affected, a supply base manager may be listed." sqref="E7:J7" xr:uid="{00000000-0002-0000-0100-00000E000000}"/>
    <dataValidation allowBlank="1" showInputMessage="1" showErrorMessage="1" prompt="Enter the supplier number assigned by John Deere.  Suppliers can look up their supplier number in JD Supply Network._x000a_(https://jdsn.deere.com)" sqref="J15:K15" xr:uid="{00000000-0002-0000-0100-00000F000000}"/>
    <dataValidation allowBlank="1" showInputMessage="1" showErrorMessage="1" prompt="List the supplier that is directly supply the painted product to John Deere (tier 1 supplier).  The supplier listed in this field must have a supplier number assigned by John Deere." sqref="D15:E15" xr:uid="{00000000-0002-0000-0100-000010000000}"/>
    <dataValidation allowBlank="1" showInputMessage="1" showErrorMessage="1" prompt="List the dwell time (in minutes) for production parts in the cure oven.  List &quot;Air Dry&quot; if no cure oven is utilized, or &quot;wet on wet&quot; if not cured prior to topcoat." sqref="E43" xr:uid="{00000000-0002-0000-0100-000011000000}"/>
    <dataValidation allowBlank="1" showInputMessage="1" showErrorMessage="1" prompt="List the dwell time (in minutes) for production parts in the cure oven.  List &quot;Air Dry&quot; if no cure oven is utilized." sqref="E36" xr:uid="{00000000-0002-0000-0100-000012000000}"/>
    <dataValidation allowBlank="1" showInputMessage="1" showErrorMessage="1" prompt="Enter oven set point, and then select the units (°C or °F).  If parts are air dried, list the typical ambient temperature for air drying." sqref="J36 J43" xr:uid="{00000000-0002-0000-0100-000013000000}"/>
    <dataValidation type="list" allowBlank="1" showInputMessage="1" showErrorMessage="1" sqref="E46" xr:uid="{00000000-0002-0000-0100-000014000000}">
      <formula1>$N$43:$N$51</formula1>
    </dataValidation>
    <dataValidation type="list" allowBlank="1" showInputMessage="1" promptTitle="Select Color from Dropdown Menu" prompt="If color is not listed, type in color name in the cell." sqref="J34:K34" xr:uid="{00000000-0002-0000-0100-000015000000}">
      <formula1>$M$38:$M$53</formula1>
    </dataValidation>
    <dataValidation type="list" allowBlank="1" showInputMessage="1" promptTitle="Select Color from Dropdown Menu" prompt="If color is not listed, type color name in the cell." sqref="J41:K41" xr:uid="{00000000-0002-0000-0100-000016000000}">
      <formula1>$M$38:$M$53</formula1>
    </dataValidation>
    <dataValidation type="list" allowBlank="1" showInputMessage="1" showErrorMessage="1" sqref="E39" xr:uid="{00000000-0002-0000-0100-000017000000}">
      <formula1>$M$14:$M$21</formula1>
    </dataValidation>
    <dataValidation type="list" allowBlank="1" showInputMessage="1" showErrorMessage="1" sqref="E40" xr:uid="{00000000-0002-0000-0100-000018000000}">
      <formula1>$M$23:$M$27</formula1>
    </dataValidation>
    <dataValidation type="list" allowBlank="1" showInputMessage="1" showErrorMessage="1" sqref="E33" xr:uid="{00000000-0002-0000-0100-000019000000}">
      <formula1>$M$24:$M$27</formula1>
    </dataValidation>
    <dataValidation type="list" allowBlank="1" showInputMessage="1" showErrorMessage="1" sqref="D54:E54" xr:uid="{00000000-0002-0000-0100-000002000000}">
      <formula1>$M$57:$M$58</formula1>
    </dataValidation>
    <dataValidation type="list" allowBlank="1" showInputMessage="1" showErrorMessage="1" sqref="D55:E55" xr:uid="{00000000-0002-0000-0100-00000A000000}">
      <formula1>$M$60:$M$61</formula1>
    </dataValidation>
    <dataValidation type="list" allowBlank="1" showInputMessage="1" showErrorMessage="1" sqref="D56:E56" xr:uid="{00000000-0002-0000-0100-00000B000000}">
      <formula1>$M$63:$M$64</formula1>
    </dataValidation>
  </dataValidations>
  <pageMargins left="0.25" right="0.25" top="1" bottom="0.48958333333333298" header="0.3" footer="0.3"/>
  <pageSetup orientation="portrait" horizontalDpi="300" r:id="rId1"/>
  <headerFooter>
    <oddHeader>&amp;L&amp;G&amp;R&amp;G</oddHeader>
    <oddFooter>&amp;LControlled copies are maintained by John Deere MTIC.  All other copies are considered uncontrolled.
&amp;F&amp;R&amp;"Calibri"&amp;11&amp;K000000&amp;A &amp;P of &amp;N_x000D_&amp;1#&amp;"Calibri"&amp;10&amp;KFF0000Company Use</oddFooter>
  </headerFooter>
  <rowBreaks count="1" manualBreakCount="1">
    <brk id="50"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S82"/>
  <sheetViews>
    <sheetView zoomScaleNormal="100" workbookViewId="0">
      <selection activeCell="F6" sqref="F6:G6"/>
    </sheetView>
  </sheetViews>
  <sheetFormatPr defaultRowHeight="13.2" x14ac:dyDescent="0.25"/>
  <cols>
    <col min="1" max="1" width="0.88671875" style="49" customWidth="1"/>
    <col min="2" max="2" width="23.88671875" style="49" customWidth="1"/>
    <col min="3" max="3" width="19.44140625" style="49" customWidth="1"/>
    <col min="4" max="11" width="4.6640625" style="49" customWidth="1"/>
    <col min="12" max="12" width="7.44140625" style="49" customWidth="1"/>
    <col min="13" max="13" width="16.109375" style="49" customWidth="1"/>
    <col min="14" max="14" width="22.33203125" style="49" customWidth="1"/>
    <col min="15" max="16" width="9.109375" style="49" hidden="1" customWidth="1"/>
    <col min="17" max="17" width="10.5546875" style="49" hidden="1" customWidth="1"/>
    <col min="18" max="19" width="9.109375" style="49" hidden="1" customWidth="1"/>
    <col min="20" max="257" width="9.109375" style="49"/>
    <col min="258" max="258" width="24.6640625" style="49" customWidth="1"/>
    <col min="259" max="259" width="18.44140625" style="49" customWidth="1"/>
    <col min="260" max="263" width="5.44140625" style="49" customWidth="1"/>
    <col min="264" max="267" width="5.109375" style="49" customWidth="1"/>
    <col min="268" max="268" width="7.44140625" style="49" customWidth="1"/>
    <col min="269" max="269" width="11.109375" style="49" customWidth="1"/>
    <col min="270" max="513" width="9.109375" style="49"/>
    <col min="514" max="514" width="24.6640625" style="49" customWidth="1"/>
    <col min="515" max="515" width="18.44140625" style="49" customWidth="1"/>
    <col min="516" max="519" width="5.44140625" style="49" customWidth="1"/>
    <col min="520" max="523" width="5.109375" style="49" customWidth="1"/>
    <col min="524" max="524" width="7.44140625" style="49" customWidth="1"/>
    <col min="525" max="525" width="11.109375" style="49" customWidth="1"/>
    <col min="526" max="769" width="9.109375" style="49"/>
    <col min="770" max="770" width="24.6640625" style="49" customWidth="1"/>
    <col min="771" max="771" width="18.44140625" style="49" customWidth="1"/>
    <col min="772" max="775" width="5.44140625" style="49" customWidth="1"/>
    <col min="776" max="779" width="5.109375" style="49" customWidth="1"/>
    <col min="780" max="780" width="7.44140625" style="49" customWidth="1"/>
    <col min="781" max="781" width="11.109375" style="49" customWidth="1"/>
    <col min="782" max="1025" width="9.109375" style="49"/>
    <col min="1026" max="1026" width="24.6640625" style="49" customWidth="1"/>
    <col min="1027" max="1027" width="18.44140625" style="49" customWidth="1"/>
    <col min="1028" max="1031" width="5.44140625" style="49" customWidth="1"/>
    <col min="1032" max="1035" width="5.109375" style="49" customWidth="1"/>
    <col min="1036" max="1036" width="7.44140625" style="49" customWidth="1"/>
    <col min="1037" max="1037" width="11.109375" style="49" customWidth="1"/>
    <col min="1038" max="1281" width="9.109375" style="49"/>
    <col min="1282" max="1282" width="24.6640625" style="49" customWidth="1"/>
    <col min="1283" max="1283" width="18.44140625" style="49" customWidth="1"/>
    <col min="1284" max="1287" width="5.44140625" style="49" customWidth="1"/>
    <col min="1288" max="1291" width="5.109375" style="49" customWidth="1"/>
    <col min="1292" max="1292" width="7.44140625" style="49" customWidth="1"/>
    <col min="1293" max="1293" width="11.109375" style="49" customWidth="1"/>
    <col min="1294" max="1537" width="9.109375" style="49"/>
    <col min="1538" max="1538" width="24.6640625" style="49" customWidth="1"/>
    <col min="1539" max="1539" width="18.44140625" style="49" customWidth="1"/>
    <col min="1540" max="1543" width="5.44140625" style="49" customWidth="1"/>
    <col min="1544" max="1547" width="5.109375" style="49" customWidth="1"/>
    <col min="1548" max="1548" width="7.44140625" style="49" customWidth="1"/>
    <col min="1549" max="1549" width="11.109375" style="49" customWidth="1"/>
    <col min="1550" max="1793" width="9.109375" style="49"/>
    <col min="1794" max="1794" width="24.6640625" style="49" customWidth="1"/>
    <col min="1795" max="1795" width="18.44140625" style="49" customWidth="1"/>
    <col min="1796" max="1799" width="5.44140625" style="49" customWidth="1"/>
    <col min="1800" max="1803" width="5.109375" style="49" customWidth="1"/>
    <col min="1804" max="1804" width="7.44140625" style="49" customWidth="1"/>
    <col min="1805" max="1805" width="11.109375" style="49" customWidth="1"/>
    <col min="1806" max="2049" width="9.109375" style="49"/>
    <col min="2050" max="2050" width="24.6640625" style="49" customWidth="1"/>
    <col min="2051" max="2051" width="18.44140625" style="49" customWidth="1"/>
    <col min="2052" max="2055" width="5.44140625" style="49" customWidth="1"/>
    <col min="2056" max="2059" width="5.109375" style="49" customWidth="1"/>
    <col min="2060" max="2060" width="7.44140625" style="49" customWidth="1"/>
    <col min="2061" max="2061" width="11.109375" style="49" customWidth="1"/>
    <col min="2062" max="2305" width="9.109375" style="49"/>
    <col min="2306" max="2306" width="24.6640625" style="49" customWidth="1"/>
    <col min="2307" max="2307" width="18.44140625" style="49" customWidth="1"/>
    <col min="2308" max="2311" width="5.44140625" style="49" customWidth="1"/>
    <col min="2312" max="2315" width="5.109375" style="49" customWidth="1"/>
    <col min="2316" max="2316" width="7.44140625" style="49" customWidth="1"/>
    <col min="2317" max="2317" width="11.109375" style="49" customWidth="1"/>
    <col min="2318" max="2561" width="9.109375" style="49"/>
    <col min="2562" max="2562" width="24.6640625" style="49" customWidth="1"/>
    <col min="2563" max="2563" width="18.44140625" style="49" customWidth="1"/>
    <col min="2564" max="2567" width="5.44140625" style="49" customWidth="1"/>
    <col min="2568" max="2571" width="5.109375" style="49" customWidth="1"/>
    <col min="2572" max="2572" width="7.44140625" style="49" customWidth="1"/>
    <col min="2573" max="2573" width="11.109375" style="49" customWidth="1"/>
    <col min="2574" max="2817" width="9.109375" style="49"/>
    <col min="2818" max="2818" width="24.6640625" style="49" customWidth="1"/>
    <col min="2819" max="2819" width="18.44140625" style="49" customWidth="1"/>
    <col min="2820" max="2823" width="5.44140625" style="49" customWidth="1"/>
    <col min="2824" max="2827" width="5.109375" style="49" customWidth="1"/>
    <col min="2828" max="2828" width="7.44140625" style="49" customWidth="1"/>
    <col min="2829" max="2829" width="11.109375" style="49" customWidth="1"/>
    <col min="2830" max="3073" width="9.109375" style="49"/>
    <col min="3074" max="3074" width="24.6640625" style="49" customWidth="1"/>
    <col min="3075" max="3075" width="18.44140625" style="49" customWidth="1"/>
    <col min="3076" max="3079" width="5.44140625" style="49" customWidth="1"/>
    <col min="3080" max="3083" width="5.109375" style="49" customWidth="1"/>
    <col min="3084" max="3084" width="7.44140625" style="49" customWidth="1"/>
    <col min="3085" max="3085" width="11.109375" style="49" customWidth="1"/>
    <col min="3086" max="3329" width="9.109375" style="49"/>
    <col min="3330" max="3330" width="24.6640625" style="49" customWidth="1"/>
    <col min="3331" max="3331" width="18.44140625" style="49" customWidth="1"/>
    <col min="3332" max="3335" width="5.44140625" style="49" customWidth="1"/>
    <col min="3336" max="3339" width="5.109375" style="49" customWidth="1"/>
    <col min="3340" max="3340" width="7.44140625" style="49" customWidth="1"/>
    <col min="3341" max="3341" width="11.109375" style="49" customWidth="1"/>
    <col min="3342" max="3585" width="9.109375" style="49"/>
    <col min="3586" max="3586" width="24.6640625" style="49" customWidth="1"/>
    <col min="3587" max="3587" width="18.44140625" style="49" customWidth="1"/>
    <col min="3588" max="3591" width="5.44140625" style="49" customWidth="1"/>
    <col min="3592" max="3595" width="5.109375" style="49" customWidth="1"/>
    <col min="3596" max="3596" width="7.44140625" style="49" customWidth="1"/>
    <col min="3597" max="3597" width="11.109375" style="49" customWidth="1"/>
    <col min="3598" max="3841" width="9.109375" style="49"/>
    <col min="3842" max="3842" width="24.6640625" style="49" customWidth="1"/>
    <col min="3843" max="3843" width="18.44140625" style="49" customWidth="1"/>
    <col min="3844" max="3847" width="5.44140625" style="49" customWidth="1"/>
    <col min="3848" max="3851" width="5.109375" style="49" customWidth="1"/>
    <col min="3852" max="3852" width="7.44140625" style="49" customWidth="1"/>
    <col min="3853" max="3853" width="11.109375" style="49" customWidth="1"/>
    <col min="3854" max="4097" width="9.109375" style="49"/>
    <col min="4098" max="4098" width="24.6640625" style="49" customWidth="1"/>
    <col min="4099" max="4099" width="18.44140625" style="49" customWidth="1"/>
    <col min="4100" max="4103" width="5.44140625" style="49" customWidth="1"/>
    <col min="4104" max="4107" width="5.109375" style="49" customWidth="1"/>
    <col min="4108" max="4108" width="7.44140625" style="49" customWidth="1"/>
    <col min="4109" max="4109" width="11.109375" style="49" customWidth="1"/>
    <col min="4110" max="4353" width="9.109375" style="49"/>
    <col min="4354" max="4354" width="24.6640625" style="49" customWidth="1"/>
    <col min="4355" max="4355" width="18.44140625" style="49" customWidth="1"/>
    <col min="4356" max="4359" width="5.44140625" style="49" customWidth="1"/>
    <col min="4360" max="4363" width="5.109375" style="49" customWidth="1"/>
    <col min="4364" max="4364" width="7.44140625" style="49" customWidth="1"/>
    <col min="4365" max="4365" width="11.109375" style="49" customWidth="1"/>
    <col min="4366" max="4609" width="9.109375" style="49"/>
    <col min="4610" max="4610" width="24.6640625" style="49" customWidth="1"/>
    <col min="4611" max="4611" width="18.44140625" style="49" customWidth="1"/>
    <col min="4612" max="4615" width="5.44140625" style="49" customWidth="1"/>
    <col min="4616" max="4619" width="5.109375" style="49" customWidth="1"/>
    <col min="4620" max="4620" width="7.44140625" style="49" customWidth="1"/>
    <col min="4621" max="4621" width="11.109375" style="49" customWidth="1"/>
    <col min="4622" max="4865" width="9.109375" style="49"/>
    <col min="4866" max="4866" width="24.6640625" style="49" customWidth="1"/>
    <col min="4867" max="4867" width="18.44140625" style="49" customWidth="1"/>
    <col min="4868" max="4871" width="5.44140625" style="49" customWidth="1"/>
    <col min="4872" max="4875" width="5.109375" style="49" customWidth="1"/>
    <col min="4876" max="4876" width="7.44140625" style="49" customWidth="1"/>
    <col min="4877" max="4877" width="11.109375" style="49" customWidth="1"/>
    <col min="4878" max="5121" width="9.109375" style="49"/>
    <col min="5122" max="5122" width="24.6640625" style="49" customWidth="1"/>
    <col min="5123" max="5123" width="18.44140625" style="49" customWidth="1"/>
    <col min="5124" max="5127" width="5.44140625" style="49" customWidth="1"/>
    <col min="5128" max="5131" width="5.109375" style="49" customWidth="1"/>
    <col min="5132" max="5132" width="7.44140625" style="49" customWidth="1"/>
    <col min="5133" max="5133" width="11.109375" style="49" customWidth="1"/>
    <col min="5134" max="5377" width="9.109375" style="49"/>
    <col min="5378" max="5378" width="24.6640625" style="49" customWidth="1"/>
    <col min="5379" max="5379" width="18.44140625" style="49" customWidth="1"/>
    <col min="5380" max="5383" width="5.44140625" style="49" customWidth="1"/>
    <col min="5384" max="5387" width="5.109375" style="49" customWidth="1"/>
    <col min="5388" max="5388" width="7.44140625" style="49" customWidth="1"/>
    <col min="5389" max="5389" width="11.109375" style="49" customWidth="1"/>
    <col min="5390" max="5633" width="9.109375" style="49"/>
    <col min="5634" max="5634" width="24.6640625" style="49" customWidth="1"/>
    <col min="5635" max="5635" width="18.44140625" style="49" customWidth="1"/>
    <col min="5636" max="5639" width="5.44140625" style="49" customWidth="1"/>
    <col min="5640" max="5643" width="5.109375" style="49" customWidth="1"/>
    <col min="5644" max="5644" width="7.44140625" style="49" customWidth="1"/>
    <col min="5645" max="5645" width="11.109375" style="49" customWidth="1"/>
    <col min="5646" max="5889" width="9.109375" style="49"/>
    <col min="5890" max="5890" width="24.6640625" style="49" customWidth="1"/>
    <col min="5891" max="5891" width="18.44140625" style="49" customWidth="1"/>
    <col min="5892" max="5895" width="5.44140625" style="49" customWidth="1"/>
    <col min="5896" max="5899" width="5.109375" style="49" customWidth="1"/>
    <col min="5900" max="5900" width="7.44140625" style="49" customWidth="1"/>
    <col min="5901" max="5901" width="11.109375" style="49" customWidth="1"/>
    <col min="5902" max="6145" width="9.109375" style="49"/>
    <col min="6146" max="6146" width="24.6640625" style="49" customWidth="1"/>
    <col min="6147" max="6147" width="18.44140625" style="49" customWidth="1"/>
    <col min="6148" max="6151" width="5.44140625" style="49" customWidth="1"/>
    <col min="6152" max="6155" width="5.109375" style="49" customWidth="1"/>
    <col min="6156" max="6156" width="7.44140625" style="49" customWidth="1"/>
    <col min="6157" max="6157" width="11.109375" style="49" customWidth="1"/>
    <col min="6158" max="6401" width="9.109375" style="49"/>
    <col min="6402" max="6402" width="24.6640625" style="49" customWidth="1"/>
    <col min="6403" max="6403" width="18.44140625" style="49" customWidth="1"/>
    <col min="6404" max="6407" width="5.44140625" style="49" customWidth="1"/>
    <col min="6408" max="6411" width="5.109375" style="49" customWidth="1"/>
    <col min="6412" max="6412" width="7.44140625" style="49" customWidth="1"/>
    <col min="6413" max="6413" width="11.109375" style="49" customWidth="1"/>
    <col min="6414" max="6657" width="9.109375" style="49"/>
    <col min="6658" max="6658" width="24.6640625" style="49" customWidth="1"/>
    <col min="6659" max="6659" width="18.44140625" style="49" customWidth="1"/>
    <col min="6660" max="6663" width="5.44140625" style="49" customWidth="1"/>
    <col min="6664" max="6667" width="5.109375" style="49" customWidth="1"/>
    <col min="6668" max="6668" width="7.44140625" style="49" customWidth="1"/>
    <col min="6669" max="6669" width="11.109375" style="49" customWidth="1"/>
    <col min="6670" max="6913" width="9.109375" style="49"/>
    <col min="6914" max="6914" width="24.6640625" style="49" customWidth="1"/>
    <col min="6915" max="6915" width="18.44140625" style="49" customWidth="1"/>
    <col min="6916" max="6919" width="5.44140625" style="49" customWidth="1"/>
    <col min="6920" max="6923" width="5.109375" style="49" customWidth="1"/>
    <col min="6924" max="6924" width="7.44140625" style="49" customWidth="1"/>
    <col min="6925" max="6925" width="11.109375" style="49" customWidth="1"/>
    <col min="6926" max="7169" width="9.109375" style="49"/>
    <col min="7170" max="7170" width="24.6640625" style="49" customWidth="1"/>
    <col min="7171" max="7171" width="18.44140625" style="49" customWidth="1"/>
    <col min="7172" max="7175" width="5.44140625" style="49" customWidth="1"/>
    <col min="7176" max="7179" width="5.109375" style="49" customWidth="1"/>
    <col min="7180" max="7180" width="7.44140625" style="49" customWidth="1"/>
    <col min="7181" max="7181" width="11.109375" style="49" customWidth="1"/>
    <col min="7182" max="7425" width="9.109375" style="49"/>
    <col min="7426" max="7426" width="24.6640625" style="49" customWidth="1"/>
    <col min="7427" max="7427" width="18.44140625" style="49" customWidth="1"/>
    <col min="7428" max="7431" width="5.44140625" style="49" customWidth="1"/>
    <col min="7432" max="7435" width="5.109375" style="49" customWidth="1"/>
    <col min="7436" max="7436" width="7.44140625" style="49" customWidth="1"/>
    <col min="7437" max="7437" width="11.109375" style="49" customWidth="1"/>
    <col min="7438" max="7681" width="9.109375" style="49"/>
    <col min="7682" max="7682" width="24.6640625" style="49" customWidth="1"/>
    <col min="7683" max="7683" width="18.44140625" style="49" customWidth="1"/>
    <col min="7684" max="7687" width="5.44140625" style="49" customWidth="1"/>
    <col min="7688" max="7691" width="5.109375" style="49" customWidth="1"/>
    <col min="7692" max="7692" width="7.44140625" style="49" customWidth="1"/>
    <col min="7693" max="7693" width="11.109375" style="49" customWidth="1"/>
    <col min="7694" max="7937" width="9.109375" style="49"/>
    <col min="7938" max="7938" width="24.6640625" style="49" customWidth="1"/>
    <col min="7939" max="7939" width="18.44140625" style="49" customWidth="1"/>
    <col min="7940" max="7943" width="5.44140625" style="49" customWidth="1"/>
    <col min="7944" max="7947" width="5.109375" style="49" customWidth="1"/>
    <col min="7948" max="7948" width="7.44140625" style="49" customWidth="1"/>
    <col min="7949" max="7949" width="11.109375" style="49" customWidth="1"/>
    <col min="7950" max="8193" width="9.109375" style="49"/>
    <col min="8194" max="8194" width="24.6640625" style="49" customWidth="1"/>
    <col min="8195" max="8195" width="18.44140625" style="49" customWidth="1"/>
    <col min="8196" max="8199" width="5.44140625" style="49" customWidth="1"/>
    <col min="8200" max="8203" width="5.109375" style="49" customWidth="1"/>
    <col min="8204" max="8204" width="7.44140625" style="49" customWidth="1"/>
    <col min="8205" max="8205" width="11.109375" style="49" customWidth="1"/>
    <col min="8206" max="8449" width="9.109375" style="49"/>
    <col min="8450" max="8450" width="24.6640625" style="49" customWidth="1"/>
    <col min="8451" max="8451" width="18.44140625" style="49" customWidth="1"/>
    <col min="8452" max="8455" width="5.44140625" style="49" customWidth="1"/>
    <col min="8456" max="8459" width="5.109375" style="49" customWidth="1"/>
    <col min="8460" max="8460" width="7.44140625" style="49" customWidth="1"/>
    <col min="8461" max="8461" width="11.109375" style="49" customWidth="1"/>
    <col min="8462" max="8705" width="9.109375" style="49"/>
    <col min="8706" max="8706" width="24.6640625" style="49" customWidth="1"/>
    <col min="8707" max="8707" width="18.44140625" style="49" customWidth="1"/>
    <col min="8708" max="8711" width="5.44140625" style="49" customWidth="1"/>
    <col min="8712" max="8715" width="5.109375" style="49" customWidth="1"/>
    <col min="8716" max="8716" width="7.44140625" style="49" customWidth="1"/>
    <col min="8717" max="8717" width="11.109375" style="49" customWidth="1"/>
    <col min="8718" max="8961" width="9.109375" style="49"/>
    <col min="8962" max="8962" width="24.6640625" style="49" customWidth="1"/>
    <col min="8963" max="8963" width="18.44140625" style="49" customWidth="1"/>
    <col min="8964" max="8967" width="5.44140625" style="49" customWidth="1"/>
    <col min="8968" max="8971" width="5.109375" style="49" customWidth="1"/>
    <col min="8972" max="8972" width="7.44140625" style="49" customWidth="1"/>
    <col min="8973" max="8973" width="11.109375" style="49" customWidth="1"/>
    <col min="8974" max="9217" width="9.109375" style="49"/>
    <col min="9218" max="9218" width="24.6640625" style="49" customWidth="1"/>
    <col min="9219" max="9219" width="18.44140625" style="49" customWidth="1"/>
    <col min="9220" max="9223" width="5.44140625" style="49" customWidth="1"/>
    <col min="9224" max="9227" width="5.109375" style="49" customWidth="1"/>
    <col min="9228" max="9228" width="7.44140625" style="49" customWidth="1"/>
    <col min="9229" max="9229" width="11.109375" style="49" customWidth="1"/>
    <col min="9230" max="9473" width="9.109375" style="49"/>
    <col min="9474" max="9474" width="24.6640625" style="49" customWidth="1"/>
    <col min="9475" max="9475" width="18.44140625" style="49" customWidth="1"/>
    <col min="9476" max="9479" width="5.44140625" style="49" customWidth="1"/>
    <col min="9480" max="9483" width="5.109375" style="49" customWidth="1"/>
    <col min="9484" max="9484" width="7.44140625" style="49" customWidth="1"/>
    <col min="9485" max="9485" width="11.109375" style="49" customWidth="1"/>
    <col min="9486" max="9729" width="9.109375" style="49"/>
    <col min="9730" max="9730" width="24.6640625" style="49" customWidth="1"/>
    <col min="9731" max="9731" width="18.44140625" style="49" customWidth="1"/>
    <col min="9732" max="9735" width="5.44140625" style="49" customWidth="1"/>
    <col min="9736" max="9739" width="5.109375" style="49" customWidth="1"/>
    <col min="9740" max="9740" width="7.44140625" style="49" customWidth="1"/>
    <col min="9741" max="9741" width="11.109375" style="49" customWidth="1"/>
    <col min="9742" max="9985" width="9.109375" style="49"/>
    <col min="9986" max="9986" width="24.6640625" style="49" customWidth="1"/>
    <col min="9987" max="9987" width="18.44140625" style="49" customWidth="1"/>
    <col min="9988" max="9991" width="5.44140625" style="49" customWidth="1"/>
    <col min="9992" max="9995" width="5.109375" style="49" customWidth="1"/>
    <col min="9996" max="9996" width="7.44140625" style="49" customWidth="1"/>
    <col min="9997" max="9997" width="11.109375" style="49" customWidth="1"/>
    <col min="9998" max="10241" width="9.109375" style="49"/>
    <col min="10242" max="10242" width="24.6640625" style="49" customWidth="1"/>
    <col min="10243" max="10243" width="18.44140625" style="49" customWidth="1"/>
    <col min="10244" max="10247" width="5.44140625" style="49" customWidth="1"/>
    <col min="10248" max="10251" width="5.109375" style="49" customWidth="1"/>
    <col min="10252" max="10252" width="7.44140625" style="49" customWidth="1"/>
    <col min="10253" max="10253" width="11.109375" style="49" customWidth="1"/>
    <col min="10254" max="10497" width="9.109375" style="49"/>
    <col min="10498" max="10498" width="24.6640625" style="49" customWidth="1"/>
    <col min="10499" max="10499" width="18.44140625" style="49" customWidth="1"/>
    <col min="10500" max="10503" width="5.44140625" style="49" customWidth="1"/>
    <col min="10504" max="10507" width="5.109375" style="49" customWidth="1"/>
    <col min="10508" max="10508" width="7.44140625" style="49" customWidth="1"/>
    <col min="10509" max="10509" width="11.109375" style="49" customWidth="1"/>
    <col min="10510" max="10753" width="9.109375" style="49"/>
    <col min="10754" max="10754" width="24.6640625" style="49" customWidth="1"/>
    <col min="10755" max="10755" width="18.44140625" style="49" customWidth="1"/>
    <col min="10756" max="10759" width="5.44140625" style="49" customWidth="1"/>
    <col min="10760" max="10763" width="5.109375" style="49" customWidth="1"/>
    <col min="10764" max="10764" width="7.44140625" style="49" customWidth="1"/>
    <col min="10765" max="10765" width="11.109375" style="49" customWidth="1"/>
    <col min="10766" max="11009" width="9.109375" style="49"/>
    <col min="11010" max="11010" width="24.6640625" style="49" customWidth="1"/>
    <col min="11011" max="11011" width="18.44140625" style="49" customWidth="1"/>
    <col min="11012" max="11015" width="5.44140625" style="49" customWidth="1"/>
    <col min="11016" max="11019" width="5.109375" style="49" customWidth="1"/>
    <col min="11020" max="11020" width="7.44140625" style="49" customWidth="1"/>
    <col min="11021" max="11021" width="11.109375" style="49" customWidth="1"/>
    <col min="11022" max="11265" width="9.109375" style="49"/>
    <col min="11266" max="11266" width="24.6640625" style="49" customWidth="1"/>
    <col min="11267" max="11267" width="18.44140625" style="49" customWidth="1"/>
    <col min="11268" max="11271" width="5.44140625" style="49" customWidth="1"/>
    <col min="11272" max="11275" width="5.109375" style="49" customWidth="1"/>
    <col min="11276" max="11276" width="7.44140625" style="49" customWidth="1"/>
    <col min="11277" max="11277" width="11.109375" style="49" customWidth="1"/>
    <col min="11278" max="11521" width="9.109375" style="49"/>
    <col min="11522" max="11522" width="24.6640625" style="49" customWidth="1"/>
    <col min="11523" max="11523" width="18.44140625" style="49" customWidth="1"/>
    <col min="11524" max="11527" width="5.44140625" style="49" customWidth="1"/>
    <col min="11528" max="11531" width="5.109375" style="49" customWidth="1"/>
    <col min="11532" max="11532" width="7.44140625" style="49" customWidth="1"/>
    <col min="11533" max="11533" width="11.109375" style="49" customWidth="1"/>
    <col min="11534" max="11777" width="9.109375" style="49"/>
    <col min="11778" max="11778" width="24.6640625" style="49" customWidth="1"/>
    <col min="11779" max="11779" width="18.44140625" style="49" customWidth="1"/>
    <col min="11780" max="11783" width="5.44140625" style="49" customWidth="1"/>
    <col min="11784" max="11787" width="5.109375" style="49" customWidth="1"/>
    <col min="11788" max="11788" width="7.44140625" style="49" customWidth="1"/>
    <col min="11789" max="11789" width="11.109375" style="49" customWidth="1"/>
    <col min="11790" max="12033" width="9.109375" style="49"/>
    <col min="12034" max="12034" width="24.6640625" style="49" customWidth="1"/>
    <col min="12035" max="12035" width="18.44140625" style="49" customWidth="1"/>
    <col min="12036" max="12039" width="5.44140625" style="49" customWidth="1"/>
    <col min="12040" max="12043" width="5.109375" style="49" customWidth="1"/>
    <col min="12044" max="12044" width="7.44140625" style="49" customWidth="1"/>
    <col min="12045" max="12045" width="11.109375" style="49" customWidth="1"/>
    <col min="12046" max="12289" width="9.109375" style="49"/>
    <col min="12290" max="12290" width="24.6640625" style="49" customWidth="1"/>
    <col min="12291" max="12291" width="18.44140625" style="49" customWidth="1"/>
    <col min="12292" max="12295" width="5.44140625" style="49" customWidth="1"/>
    <col min="12296" max="12299" width="5.109375" style="49" customWidth="1"/>
    <col min="12300" max="12300" width="7.44140625" style="49" customWidth="1"/>
    <col min="12301" max="12301" width="11.109375" style="49" customWidth="1"/>
    <col min="12302" max="12545" width="9.109375" style="49"/>
    <col min="12546" max="12546" width="24.6640625" style="49" customWidth="1"/>
    <col min="12547" max="12547" width="18.44140625" style="49" customWidth="1"/>
    <col min="12548" max="12551" width="5.44140625" style="49" customWidth="1"/>
    <col min="12552" max="12555" width="5.109375" style="49" customWidth="1"/>
    <col min="12556" max="12556" width="7.44140625" style="49" customWidth="1"/>
    <col min="12557" max="12557" width="11.109375" style="49" customWidth="1"/>
    <col min="12558" max="12801" width="9.109375" style="49"/>
    <col min="12802" max="12802" width="24.6640625" style="49" customWidth="1"/>
    <col min="12803" max="12803" width="18.44140625" style="49" customWidth="1"/>
    <col min="12804" max="12807" width="5.44140625" style="49" customWidth="1"/>
    <col min="12808" max="12811" width="5.109375" style="49" customWidth="1"/>
    <col min="12812" max="12812" width="7.44140625" style="49" customWidth="1"/>
    <col min="12813" max="12813" width="11.109375" style="49" customWidth="1"/>
    <col min="12814" max="13057" width="9.109375" style="49"/>
    <col min="13058" max="13058" width="24.6640625" style="49" customWidth="1"/>
    <col min="13059" max="13059" width="18.44140625" style="49" customWidth="1"/>
    <col min="13060" max="13063" width="5.44140625" style="49" customWidth="1"/>
    <col min="13064" max="13067" width="5.109375" style="49" customWidth="1"/>
    <col min="13068" max="13068" width="7.44140625" style="49" customWidth="1"/>
    <col min="13069" max="13069" width="11.109375" style="49" customWidth="1"/>
    <col min="13070" max="13313" width="9.109375" style="49"/>
    <col min="13314" max="13314" width="24.6640625" style="49" customWidth="1"/>
    <col min="13315" max="13315" width="18.44140625" style="49" customWidth="1"/>
    <col min="13316" max="13319" width="5.44140625" style="49" customWidth="1"/>
    <col min="13320" max="13323" width="5.109375" style="49" customWidth="1"/>
    <col min="13324" max="13324" width="7.44140625" style="49" customWidth="1"/>
    <col min="13325" max="13325" width="11.109375" style="49" customWidth="1"/>
    <col min="13326" max="13569" width="9.109375" style="49"/>
    <col min="13570" max="13570" width="24.6640625" style="49" customWidth="1"/>
    <col min="13571" max="13571" width="18.44140625" style="49" customWidth="1"/>
    <col min="13572" max="13575" width="5.44140625" style="49" customWidth="1"/>
    <col min="13576" max="13579" width="5.109375" style="49" customWidth="1"/>
    <col min="13580" max="13580" width="7.44140625" style="49" customWidth="1"/>
    <col min="13581" max="13581" width="11.109375" style="49" customWidth="1"/>
    <col min="13582" max="13825" width="9.109375" style="49"/>
    <col min="13826" max="13826" width="24.6640625" style="49" customWidth="1"/>
    <col min="13827" max="13827" width="18.44140625" style="49" customWidth="1"/>
    <col min="13828" max="13831" width="5.44140625" style="49" customWidth="1"/>
    <col min="13832" max="13835" width="5.109375" style="49" customWidth="1"/>
    <col min="13836" max="13836" width="7.44140625" style="49" customWidth="1"/>
    <col min="13837" max="13837" width="11.109375" style="49" customWidth="1"/>
    <col min="13838" max="14081" width="9.109375" style="49"/>
    <col min="14082" max="14082" width="24.6640625" style="49" customWidth="1"/>
    <col min="14083" max="14083" width="18.44140625" style="49" customWidth="1"/>
    <col min="14084" max="14087" width="5.44140625" style="49" customWidth="1"/>
    <col min="14088" max="14091" width="5.109375" style="49" customWidth="1"/>
    <col min="14092" max="14092" width="7.44140625" style="49" customWidth="1"/>
    <col min="14093" max="14093" width="11.109375" style="49" customWidth="1"/>
    <col min="14094" max="14337" width="9.109375" style="49"/>
    <col min="14338" max="14338" width="24.6640625" style="49" customWidth="1"/>
    <col min="14339" max="14339" width="18.44140625" style="49" customWidth="1"/>
    <col min="14340" max="14343" width="5.44140625" style="49" customWidth="1"/>
    <col min="14344" max="14347" width="5.109375" style="49" customWidth="1"/>
    <col min="14348" max="14348" width="7.44140625" style="49" customWidth="1"/>
    <col min="14349" max="14349" width="11.109375" style="49" customWidth="1"/>
    <col min="14350" max="14593" width="9.109375" style="49"/>
    <col min="14594" max="14594" width="24.6640625" style="49" customWidth="1"/>
    <col min="14595" max="14595" width="18.44140625" style="49" customWidth="1"/>
    <col min="14596" max="14599" width="5.44140625" style="49" customWidth="1"/>
    <col min="14600" max="14603" width="5.109375" style="49" customWidth="1"/>
    <col min="14604" max="14604" width="7.44140625" style="49" customWidth="1"/>
    <col min="14605" max="14605" width="11.109375" style="49" customWidth="1"/>
    <col min="14606" max="14849" width="9.109375" style="49"/>
    <col min="14850" max="14850" width="24.6640625" style="49" customWidth="1"/>
    <col min="14851" max="14851" width="18.44140625" style="49" customWidth="1"/>
    <col min="14852" max="14855" width="5.44140625" style="49" customWidth="1"/>
    <col min="14856" max="14859" width="5.109375" style="49" customWidth="1"/>
    <col min="14860" max="14860" width="7.44140625" style="49" customWidth="1"/>
    <col min="14861" max="14861" width="11.109375" style="49" customWidth="1"/>
    <col min="14862" max="15105" width="9.109375" style="49"/>
    <col min="15106" max="15106" width="24.6640625" style="49" customWidth="1"/>
    <col min="15107" max="15107" width="18.44140625" style="49" customWidth="1"/>
    <col min="15108" max="15111" width="5.44140625" style="49" customWidth="1"/>
    <col min="15112" max="15115" width="5.109375" style="49" customWidth="1"/>
    <col min="15116" max="15116" width="7.44140625" style="49" customWidth="1"/>
    <col min="15117" max="15117" width="11.109375" style="49" customWidth="1"/>
    <col min="15118" max="15361" width="9.109375" style="49"/>
    <col min="15362" max="15362" width="24.6640625" style="49" customWidth="1"/>
    <col min="15363" max="15363" width="18.44140625" style="49" customWidth="1"/>
    <col min="15364" max="15367" width="5.44140625" style="49" customWidth="1"/>
    <col min="15368" max="15371" width="5.109375" style="49" customWidth="1"/>
    <col min="15372" max="15372" width="7.44140625" style="49" customWidth="1"/>
    <col min="15373" max="15373" width="11.109375" style="49" customWidth="1"/>
    <col min="15374" max="15617" width="9.109375" style="49"/>
    <col min="15618" max="15618" width="24.6640625" style="49" customWidth="1"/>
    <col min="15619" max="15619" width="18.44140625" style="49" customWidth="1"/>
    <col min="15620" max="15623" width="5.44140625" style="49" customWidth="1"/>
    <col min="15624" max="15627" width="5.109375" style="49" customWidth="1"/>
    <col min="15628" max="15628" width="7.44140625" style="49" customWidth="1"/>
    <col min="15629" max="15629" width="11.109375" style="49" customWidth="1"/>
    <col min="15630" max="15873" width="9.109375" style="49"/>
    <col min="15874" max="15874" width="24.6640625" style="49" customWidth="1"/>
    <col min="15875" max="15875" width="18.44140625" style="49" customWidth="1"/>
    <col min="15876" max="15879" width="5.44140625" style="49" customWidth="1"/>
    <col min="15880" max="15883" width="5.109375" style="49" customWidth="1"/>
    <col min="15884" max="15884" width="7.44140625" style="49" customWidth="1"/>
    <col min="15885" max="15885" width="11.109375" style="49" customWidth="1"/>
    <col min="15886" max="16129" width="9.109375" style="49"/>
    <col min="16130" max="16130" width="24.6640625" style="49" customWidth="1"/>
    <col min="16131" max="16131" width="18.44140625" style="49" customWidth="1"/>
    <col min="16132" max="16135" width="5.44140625" style="49" customWidth="1"/>
    <col min="16136" max="16139" width="5.109375" style="49" customWidth="1"/>
    <col min="16140" max="16140" width="7.44140625" style="49" customWidth="1"/>
    <col min="16141" max="16141" width="11.109375" style="49" customWidth="1"/>
    <col min="16142" max="16384" width="9.109375" style="49"/>
  </cols>
  <sheetData>
    <row r="1" spans="1:19" ht="28.5" customHeight="1" x14ac:dyDescent="0.4">
      <c r="A1" s="15"/>
      <c r="B1" s="493" t="s">
        <v>0</v>
      </c>
      <c r="C1" s="493"/>
      <c r="D1" s="493"/>
      <c r="E1" s="493"/>
      <c r="F1" s="493"/>
      <c r="G1" s="493"/>
      <c r="H1" s="493"/>
      <c r="I1" s="493"/>
      <c r="J1" s="493"/>
      <c r="K1" s="493"/>
      <c r="L1" s="493"/>
      <c r="M1" s="493"/>
      <c r="O1" s="488" t="s">
        <v>265</v>
      </c>
      <c r="P1" s="488"/>
      <c r="Q1" s="488"/>
      <c r="R1" s="488"/>
      <c r="S1" s="488"/>
    </row>
    <row r="2" spans="1:19" x14ac:dyDescent="0.25">
      <c r="A2" s="15"/>
      <c r="B2" s="50" t="str">
        <f>IF('Process Information'!D23="", "", 'Process Information'!D23)</f>
        <v/>
      </c>
      <c r="C2" s="15"/>
      <c r="D2" s="15"/>
      <c r="F2" s="104" t="str">
        <f>IF('Process Information'!J26="","",'Process Information'!J26)</f>
        <v/>
      </c>
      <c r="G2" s="15"/>
      <c r="I2" s="15"/>
      <c r="J2" s="15"/>
      <c r="K2" s="15"/>
      <c r="L2" s="15"/>
      <c r="M2" s="105" t="str">
        <f>IF('Process Information'!J34="","",'Process Information'!J34)</f>
        <v>F9A - John Deere Green</v>
      </c>
      <c r="O2" s="181"/>
      <c r="P2" s="181"/>
      <c r="Q2" s="181"/>
      <c r="R2" s="181"/>
      <c r="S2" s="181"/>
    </row>
    <row r="3" spans="1:19" ht="10.5" customHeight="1" thickBot="1" x14ac:dyDescent="0.3">
      <c r="A3" s="15"/>
      <c r="B3" s="15"/>
      <c r="C3" s="15"/>
      <c r="D3" s="15"/>
      <c r="E3" s="15"/>
      <c r="F3" s="15"/>
      <c r="G3" s="15"/>
      <c r="H3" s="15"/>
      <c r="I3" s="15"/>
      <c r="J3" s="15"/>
      <c r="K3" s="15"/>
      <c r="L3" s="15"/>
      <c r="M3" s="15"/>
      <c r="O3" s="181" t="str">
        <f>IF('Process Information'!F8="","",'Process Information'!F8)</f>
        <v/>
      </c>
      <c r="P3" s="181"/>
      <c r="Q3" s="181"/>
      <c r="R3" s="181"/>
      <c r="S3" s="181"/>
    </row>
    <row r="4" spans="1:19" ht="13.5" customHeight="1" thickBot="1" x14ac:dyDescent="0.3">
      <c r="A4" s="15"/>
      <c r="B4" s="497" t="s">
        <v>266</v>
      </c>
      <c r="C4" s="497" t="s">
        <v>267</v>
      </c>
      <c r="D4" s="513" t="s">
        <v>268</v>
      </c>
      <c r="E4" s="513"/>
      <c r="F4" s="513"/>
      <c r="G4" s="514"/>
      <c r="H4" s="515" t="s">
        <v>269</v>
      </c>
      <c r="I4" s="513"/>
      <c r="J4" s="513"/>
      <c r="K4" s="514"/>
      <c r="L4" s="51" t="s">
        <v>270</v>
      </c>
      <c r="M4" s="497" t="s">
        <v>271</v>
      </c>
      <c r="O4" s="181"/>
      <c r="P4" s="181" t="str">
        <f>""</f>
        <v/>
      </c>
      <c r="Q4" s="182" t="s">
        <v>272</v>
      </c>
      <c r="R4" s="182"/>
      <c r="S4" s="182" t="s">
        <v>273</v>
      </c>
    </row>
    <row r="5" spans="1:19" ht="14.25" customHeight="1" thickBot="1" x14ac:dyDescent="0.3">
      <c r="A5" s="15"/>
      <c r="B5" s="512"/>
      <c r="C5" s="512"/>
      <c r="D5" s="516" t="s">
        <v>274</v>
      </c>
      <c r="E5" s="517"/>
      <c r="F5" s="516" t="s">
        <v>275</v>
      </c>
      <c r="G5" s="517"/>
      <c r="H5" s="516" t="s">
        <v>274</v>
      </c>
      <c r="I5" s="517"/>
      <c r="J5" s="516" t="s">
        <v>275</v>
      </c>
      <c r="K5" s="517"/>
      <c r="L5" s="52" t="s">
        <v>276</v>
      </c>
      <c r="M5" s="512"/>
      <c r="O5" s="183" t="s">
        <v>270</v>
      </c>
      <c r="P5" s="183" t="s">
        <v>93</v>
      </c>
      <c r="Q5" s="182" t="s">
        <v>277</v>
      </c>
      <c r="R5" s="182"/>
      <c r="S5" s="182" t="s">
        <v>278</v>
      </c>
    </row>
    <row r="6" spans="1:19" ht="12.75" customHeight="1" thickTop="1" x14ac:dyDescent="0.25">
      <c r="A6" s="15"/>
      <c r="B6" s="520" t="str">
        <f>VLOOKUP(O3,P4:S7,4,FALSE)</f>
        <v>Humidity Resistance
(JDQ120)</v>
      </c>
      <c r="C6" s="523" t="s">
        <v>279</v>
      </c>
      <c r="D6" s="553" t="s">
        <v>280</v>
      </c>
      <c r="E6" s="554"/>
      <c r="F6" s="553"/>
      <c r="G6" s="554"/>
      <c r="H6" s="528" t="s">
        <v>280</v>
      </c>
      <c r="I6" s="529"/>
      <c r="J6" s="528"/>
      <c r="K6" s="529"/>
      <c r="L6" s="498"/>
      <c r="M6" s="500"/>
      <c r="N6" s="116"/>
      <c r="O6" s="184" t="s">
        <v>281</v>
      </c>
      <c r="P6" s="184" t="s">
        <v>98</v>
      </c>
      <c r="Q6" s="182" t="s">
        <v>282</v>
      </c>
      <c r="R6" s="182"/>
      <c r="S6" s="182" t="s">
        <v>283</v>
      </c>
    </row>
    <row r="7" spans="1:19" ht="12.75" customHeight="1" thickBot="1" x14ac:dyDescent="0.3">
      <c r="A7" s="15"/>
      <c r="B7" s="521"/>
      <c r="C7" s="508"/>
      <c r="D7" s="518" t="s">
        <v>280</v>
      </c>
      <c r="E7" s="519"/>
      <c r="F7" s="518"/>
      <c r="G7" s="519"/>
      <c r="H7" s="524"/>
      <c r="I7" s="525"/>
      <c r="J7" s="524"/>
      <c r="K7" s="525"/>
      <c r="L7" s="498"/>
      <c r="M7" s="500"/>
      <c r="N7" s="116"/>
      <c r="O7" s="184" t="s">
        <v>284</v>
      </c>
      <c r="P7" s="184" t="s">
        <v>101</v>
      </c>
      <c r="Q7" s="182" t="s">
        <v>285</v>
      </c>
      <c r="R7" s="182"/>
      <c r="S7" s="182" t="s">
        <v>286</v>
      </c>
    </row>
    <row r="8" spans="1:19" ht="12.75" customHeight="1" thickBot="1" x14ac:dyDescent="0.3">
      <c r="A8" s="15"/>
      <c r="B8" s="521"/>
      <c r="C8" s="507" t="s">
        <v>287</v>
      </c>
      <c r="D8" s="537" t="s">
        <v>280</v>
      </c>
      <c r="E8" s="538"/>
      <c r="F8" s="537"/>
      <c r="G8" s="538"/>
      <c r="H8" s="524"/>
      <c r="I8" s="525"/>
      <c r="J8" s="524"/>
      <c r="K8" s="525"/>
      <c r="L8" s="498"/>
      <c r="M8" s="500"/>
      <c r="N8" s="116"/>
      <c r="O8" s="185"/>
      <c r="P8" s="185"/>
      <c r="Q8" s="181"/>
      <c r="R8" s="181"/>
      <c r="S8" s="181"/>
    </row>
    <row r="9" spans="1:19" ht="13.8" thickBot="1" x14ac:dyDescent="0.3">
      <c r="A9" s="15"/>
      <c r="B9" s="521"/>
      <c r="C9" s="508"/>
      <c r="D9" s="518" t="s">
        <v>280</v>
      </c>
      <c r="E9" s="519"/>
      <c r="F9" s="518"/>
      <c r="G9" s="519"/>
      <c r="H9" s="524" t="s">
        <v>280</v>
      </c>
      <c r="I9" s="525"/>
      <c r="J9" s="524"/>
      <c r="K9" s="525"/>
      <c r="L9" s="498"/>
      <c r="M9" s="500"/>
      <c r="N9" s="116"/>
      <c r="O9" s="181"/>
      <c r="P9" s="181"/>
      <c r="Q9" s="181"/>
      <c r="R9" s="181"/>
      <c r="S9" s="181"/>
    </row>
    <row r="10" spans="1:19" x14ac:dyDescent="0.25">
      <c r="A10" s="15"/>
      <c r="B10" s="521"/>
      <c r="C10" s="507" t="s">
        <v>288</v>
      </c>
      <c r="D10" s="549" t="s">
        <v>280</v>
      </c>
      <c r="E10" s="550"/>
      <c r="F10" s="549"/>
      <c r="G10" s="550"/>
      <c r="H10" s="524"/>
      <c r="I10" s="525"/>
      <c r="J10" s="524"/>
      <c r="K10" s="525"/>
      <c r="L10" s="498"/>
      <c r="M10" s="500"/>
      <c r="N10" s="116"/>
      <c r="O10" s="181"/>
      <c r="P10" s="181"/>
      <c r="Q10" s="181"/>
      <c r="R10" s="181"/>
      <c r="S10" s="181"/>
    </row>
    <row r="11" spans="1:19" ht="13.8" thickBot="1" x14ac:dyDescent="0.3">
      <c r="A11" s="15"/>
      <c r="B11" s="522"/>
      <c r="C11" s="508"/>
      <c r="D11" s="551" t="s">
        <v>280</v>
      </c>
      <c r="E11" s="552"/>
      <c r="F11" s="551"/>
      <c r="G11" s="552"/>
      <c r="H11" s="526"/>
      <c r="I11" s="527"/>
      <c r="J11" s="526"/>
      <c r="K11" s="527"/>
      <c r="L11" s="498"/>
      <c r="M11" s="500"/>
      <c r="N11" s="116"/>
      <c r="O11" s="181"/>
      <c r="P11" s="181"/>
      <c r="Q11" s="181"/>
      <c r="R11" s="181"/>
      <c r="S11" s="181"/>
    </row>
    <row r="12" spans="1:19" ht="17.25" customHeight="1" thickBot="1" x14ac:dyDescent="0.3">
      <c r="A12" s="15"/>
      <c r="B12" s="53" t="s">
        <v>289</v>
      </c>
      <c r="C12" s="54" t="s">
        <v>290</v>
      </c>
      <c r="D12" s="505" t="s">
        <v>280</v>
      </c>
      <c r="E12" s="506"/>
      <c r="F12" s="505"/>
      <c r="G12" s="506"/>
      <c r="H12" s="503" t="s">
        <v>280</v>
      </c>
      <c r="I12" s="504"/>
      <c r="J12" s="503"/>
      <c r="K12" s="504"/>
      <c r="L12" s="97"/>
      <c r="M12" s="27"/>
      <c r="N12" s="116"/>
      <c r="O12" s="181"/>
      <c r="P12" s="181"/>
      <c r="Q12" s="181"/>
      <c r="R12" s="181"/>
      <c r="S12" s="181"/>
    </row>
    <row r="13" spans="1:19" ht="17.25" customHeight="1" thickBot="1" x14ac:dyDescent="0.3">
      <c r="A13" s="15"/>
      <c r="B13" s="53" t="s">
        <v>291</v>
      </c>
      <c r="C13" s="54" t="s">
        <v>292</v>
      </c>
      <c r="D13" s="505" t="s">
        <v>280</v>
      </c>
      <c r="E13" s="506"/>
      <c r="F13" s="505"/>
      <c r="G13" s="506"/>
      <c r="H13" s="503" t="s">
        <v>280</v>
      </c>
      <c r="I13" s="504"/>
      <c r="J13" s="503"/>
      <c r="K13" s="504"/>
      <c r="L13" s="98"/>
      <c r="M13" s="26"/>
      <c r="N13" s="116"/>
      <c r="O13" s="181"/>
      <c r="P13" s="186">
        <f>IF(M2=Q13, 1.5, (IF(M2=Q14, 1.5,0.7)))</f>
        <v>0.7</v>
      </c>
      <c r="Q13" s="187" t="s">
        <v>191</v>
      </c>
      <c r="R13" s="187"/>
      <c r="S13" s="188"/>
    </row>
    <row r="14" spans="1:19" ht="17.25" customHeight="1" thickBot="1" x14ac:dyDescent="0.3">
      <c r="A14" s="15"/>
      <c r="B14" s="56" t="s">
        <v>293</v>
      </c>
      <c r="C14" s="54" t="s">
        <v>292</v>
      </c>
      <c r="D14" s="543" t="s">
        <v>280</v>
      </c>
      <c r="E14" s="544"/>
      <c r="F14" s="541"/>
      <c r="G14" s="542"/>
      <c r="H14" s="503" t="s">
        <v>280</v>
      </c>
      <c r="I14" s="504"/>
      <c r="J14" s="503"/>
      <c r="K14" s="504"/>
      <c r="L14" s="99"/>
      <c r="M14" s="1"/>
      <c r="N14" s="116"/>
      <c r="O14" s="181" t="s">
        <v>294</v>
      </c>
      <c r="P14" s="189"/>
      <c r="Q14" s="190" t="s">
        <v>192</v>
      </c>
      <c r="R14" s="190"/>
      <c r="S14" s="191"/>
    </row>
    <row r="15" spans="1:19" ht="17.25" customHeight="1" thickBot="1" x14ac:dyDescent="0.3">
      <c r="A15" s="15"/>
      <c r="B15" s="56" t="s">
        <v>295</v>
      </c>
      <c r="C15" s="54" t="s">
        <v>292</v>
      </c>
      <c r="D15" s="543" t="s">
        <v>280</v>
      </c>
      <c r="E15" s="544"/>
      <c r="F15" s="543"/>
      <c r="G15" s="544"/>
      <c r="H15" s="503" t="s">
        <v>280</v>
      </c>
      <c r="I15" s="504"/>
      <c r="J15" s="503"/>
      <c r="K15" s="504"/>
      <c r="L15" s="99"/>
      <c r="M15" s="1"/>
      <c r="N15" s="116"/>
      <c r="O15" s="181"/>
      <c r="P15" s="181"/>
      <c r="Q15" s="181"/>
      <c r="R15" s="181"/>
      <c r="S15" s="181"/>
    </row>
    <row r="16" spans="1:19" ht="27" thickBot="1" x14ac:dyDescent="0.3">
      <c r="A16" s="15"/>
      <c r="B16" s="56" t="s">
        <v>296</v>
      </c>
      <c r="C16" s="55" t="s">
        <v>297</v>
      </c>
      <c r="D16" s="505"/>
      <c r="E16" s="506"/>
      <c r="F16" s="505"/>
      <c r="G16" s="506"/>
      <c r="H16" s="505"/>
      <c r="I16" s="506"/>
      <c r="J16" s="505"/>
      <c r="K16" s="506"/>
      <c r="L16" s="98"/>
      <c r="M16" s="26"/>
      <c r="N16" s="116"/>
      <c r="O16" s="181"/>
      <c r="P16" s="192" t="s">
        <v>298</v>
      </c>
      <c r="Q16" s="193" t="s">
        <v>299</v>
      </c>
      <c r="R16" s="193">
        <v>5</v>
      </c>
      <c r="S16" s="194">
        <v>150</v>
      </c>
    </row>
    <row r="17" spans="1:19" ht="27" thickBot="1" x14ac:dyDescent="0.3">
      <c r="A17" s="15"/>
      <c r="B17" s="56" t="s">
        <v>300</v>
      </c>
      <c r="C17" s="57" t="s">
        <v>301</v>
      </c>
      <c r="D17" s="501"/>
      <c r="E17" s="502"/>
      <c r="F17" s="501"/>
      <c r="G17" s="502"/>
      <c r="H17" s="505"/>
      <c r="I17" s="506"/>
      <c r="J17" s="505"/>
      <c r="K17" s="506"/>
      <c r="L17" s="99"/>
      <c r="M17" s="1"/>
      <c r="N17" s="116"/>
      <c r="O17" s="181"/>
      <c r="P17" s="195" t="s">
        <v>302</v>
      </c>
      <c r="Q17" s="196" t="s">
        <v>303</v>
      </c>
      <c r="R17" s="197">
        <v>80</v>
      </c>
      <c r="S17" s="198">
        <v>150</v>
      </c>
    </row>
    <row r="18" spans="1:19" ht="27" thickBot="1" x14ac:dyDescent="0.3">
      <c r="A18" s="15"/>
      <c r="B18" s="56" t="s">
        <v>304</v>
      </c>
      <c r="C18" s="55" t="s">
        <v>305</v>
      </c>
      <c r="D18" s="501"/>
      <c r="E18" s="502"/>
      <c r="F18" s="501"/>
      <c r="G18" s="502"/>
      <c r="H18" s="505"/>
      <c r="I18" s="506"/>
      <c r="J18" s="505"/>
      <c r="K18" s="506"/>
      <c r="L18" s="99"/>
      <c r="M18" s="27"/>
      <c r="N18" s="116"/>
      <c r="O18" s="181"/>
      <c r="P18" s="195" t="s">
        <v>306</v>
      </c>
      <c r="Q18" s="196" t="s">
        <v>307</v>
      </c>
      <c r="R18" s="197">
        <v>50</v>
      </c>
      <c r="S18" s="198">
        <v>60</v>
      </c>
    </row>
    <row r="19" spans="1:19" x14ac:dyDescent="0.25">
      <c r="A19" s="15"/>
      <c r="B19" s="58" t="s">
        <v>308</v>
      </c>
      <c r="C19" s="507" t="str">
        <f>VLOOKUP(B20,P16:Q22,2,FALSE)</f>
        <v>Select Range at left</v>
      </c>
      <c r="D19" s="537"/>
      <c r="E19" s="538"/>
      <c r="F19" s="537"/>
      <c r="G19" s="538"/>
      <c r="H19" s="545"/>
      <c r="I19" s="546"/>
      <c r="J19" s="545"/>
      <c r="K19" s="546"/>
      <c r="L19" s="497"/>
      <c r="M19" s="499"/>
      <c r="N19" s="116"/>
      <c r="O19" s="181"/>
      <c r="P19" s="195" t="s">
        <v>309</v>
      </c>
      <c r="Q19" s="196" t="s">
        <v>310</v>
      </c>
      <c r="R19" s="197">
        <v>25</v>
      </c>
      <c r="S19" s="198">
        <v>35</v>
      </c>
    </row>
    <row r="20" spans="1:19" ht="13.8" thickBot="1" x14ac:dyDescent="0.3">
      <c r="A20" s="15"/>
      <c r="B20" s="107" t="s">
        <v>298</v>
      </c>
      <c r="C20" s="523"/>
      <c r="D20" s="539"/>
      <c r="E20" s="540"/>
      <c r="F20" s="539"/>
      <c r="G20" s="540"/>
      <c r="H20" s="524"/>
      <c r="I20" s="525"/>
      <c r="J20" s="524"/>
      <c r="K20" s="525"/>
      <c r="L20" s="498"/>
      <c r="M20" s="500"/>
      <c r="N20" s="116"/>
      <c r="O20" s="181"/>
      <c r="P20" s="195" t="s">
        <v>311</v>
      </c>
      <c r="Q20" s="196" t="s">
        <v>312</v>
      </c>
      <c r="R20" s="197">
        <v>20</v>
      </c>
      <c r="S20" s="198">
        <v>30</v>
      </c>
    </row>
    <row r="21" spans="1:19" ht="13.8" thickBot="1" x14ac:dyDescent="0.3">
      <c r="A21" s="15"/>
      <c r="B21" s="59" t="s">
        <v>313</v>
      </c>
      <c r="C21" s="60"/>
      <c r="D21" s="505"/>
      <c r="E21" s="506"/>
      <c r="F21" s="505"/>
      <c r="G21" s="506"/>
      <c r="H21" s="505"/>
      <c r="I21" s="506"/>
      <c r="J21" s="505"/>
      <c r="K21" s="506"/>
      <c r="L21" s="100"/>
      <c r="M21" s="1"/>
      <c r="N21" s="116"/>
      <c r="O21" s="181"/>
      <c r="P21" s="195" t="s">
        <v>314</v>
      </c>
      <c r="Q21" s="196" t="s">
        <v>315</v>
      </c>
      <c r="R21" s="197">
        <v>5</v>
      </c>
      <c r="S21" s="198">
        <v>15</v>
      </c>
    </row>
    <row r="22" spans="1:19" ht="14.25" customHeight="1" x14ac:dyDescent="0.25">
      <c r="A22" s="15"/>
      <c r="B22" s="61" t="s">
        <v>316</v>
      </c>
      <c r="C22" s="62" t="s">
        <v>317</v>
      </c>
      <c r="D22" s="557" t="s">
        <v>280</v>
      </c>
      <c r="E22" s="558"/>
      <c r="F22" s="557"/>
      <c r="G22" s="558"/>
      <c r="H22" s="557" t="s">
        <v>280</v>
      </c>
      <c r="I22" s="558"/>
      <c r="J22" s="557"/>
      <c r="K22" s="558"/>
      <c r="L22" s="101"/>
      <c r="M22" s="30"/>
      <c r="N22" s="116"/>
      <c r="O22" s="181"/>
      <c r="P22" s="195" t="s">
        <v>318</v>
      </c>
      <c r="Q22" s="196" t="s">
        <v>319</v>
      </c>
      <c r="R22" s="197">
        <v>0</v>
      </c>
      <c r="S22" s="198">
        <v>5</v>
      </c>
    </row>
    <row r="23" spans="1:19" ht="14.25" customHeight="1" thickBot="1" x14ac:dyDescent="0.3">
      <c r="A23" s="15"/>
      <c r="B23" s="63" t="s">
        <v>320</v>
      </c>
      <c r="C23" s="64" t="s">
        <v>321</v>
      </c>
      <c r="D23" s="555" t="s">
        <v>280</v>
      </c>
      <c r="E23" s="556"/>
      <c r="F23" s="555"/>
      <c r="G23" s="556"/>
      <c r="H23" s="555" t="s">
        <v>280</v>
      </c>
      <c r="I23" s="556"/>
      <c r="J23" s="555"/>
      <c r="K23" s="556"/>
      <c r="L23" s="102"/>
      <c r="M23" s="31"/>
      <c r="N23" s="116"/>
      <c r="O23" s="181"/>
      <c r="P23" s="199"/>
      <c r="Q23" s="200"/>
      <c r="R23" s="201">
        <f>VLOOKUP(C19,Q16:S22,2,FALSE)</f>
        <v>5</v>
      </c>
      <c r="S23" s="202">
        <f>VLOOKUP(C19,Q16:S22,3,FALSE)</f>
        <v>150</v>
      </c>
    </row>
    <row r="24" spans="1:19" ht="14.25" customHeight="1" x14ac:dyDescent="0.25">
      <c r="A24" s="15"/>
      <c r="B24" s="63" t="s">
        <v>322</v>
      </c>
      <c r="C24" s="64" t="s">
        <v>323</v>
      </c>
      <c r="D24" s="555" t="s">
        <v>280</v>
      </c>
      <c r="E24" s="556"/>
      <c r="F24" s="555"/>
      <c r="G24" s="556"/>
      <c r="H24" s="555" t="s">
        <v>280</v>
      </c>
      <c r="I24" s="556"/>
      <c r="J24" s="555"/>
      <c r="K24" s="556"/>
      <c r="L24" s="102"/>
      <c r="M24" s="31"/>
      <c r="N24" s="116"/>
      <c r="O24" s="181"/>
      <c r="P24" s="181"/>
      <c r="Q24" s="181"/>
      <c r="R24" s="181"/>
      <c r="S24" s="181"/>
    </row>
    <row r="25" spans="1:19" ht="14.25" customHeight="1" x14ac:dyDescent="0.25">
      <c r="A25" s="15"/>
      <c r="B25" s="63" t="s">
        <v>324</v>
      </c>
      <c r="C25" s="64" t="s">
        <v>325</v>
      </c>
      <c r="D25" s="555" t="s">
        <v>280</v>
      </c>
      <c r="E25" s="556"/>
      <c r="F25" s="555"/>
      <c r="G25" s="556"/>
      <c r="H25" s="555" t="s">
        <v>280</v>
      </c>
      <c r="I25" s="556"/>
      <c r="J25" s="555"/>
      <c r="K25" s="556"/>
      <c r="L25" s="102"/>
      <c r="M25" s="31"/>
      <c r="N25" s="116"/>
      <c r="O25" s="181"/>
      <c r="P25" s="181"/>
      <c r="Q25" s="181"/>
      <c r="R25" s="181"/>
      <c r="S25" s="181"/>
    </row>
    <row r="26" spans="1:19" ht="14.25" customHeight="1" x14ac:dyDescent="0.25">
      <c r="A26" s="15"/>
      <c r="B26" s="63" t="s">
        <v>326</v>
      </c>
      <c r="C26" s="64" t="s">
        <v>327</v>
      </c>
      <c r="D26" s="559" t="s">
        <v>280</v>
      </c>
      <c r="E26" s="560"/>
      <c r="F26" s="559"/>
      <c r="G26" s="560"/>
      <c r="H26" s="555" t="s">
        <v>280</v>
      </c>
      <c r="I26" s="556"/>
      <c r="J26" s="555"/>
      <c r="K26" s="556"/>
      <c r="L26" s="102"/>
      <c r="M26" s="31"/>
      <c r="N26" s="116"/>
      <c r="O26" s="181"/>
      <c r="P26" s="181"/>
      <c r="Q26" s="181"/>
      <c r="R26" s="181"/>
      <c r="S26" s="181"/>
    </row>
    <row r="27" spans="1:19" ht="14.25" customHeight="1" x14ac:dyDescent="0.25">
      <c r="A27" s="15"/>
      <c r="B27" s="63" t="s">
        <v>328</v>
      </c>
      <c r="C27" s="64" t="s">
        <v>329</v>
      </c>
      <c r="D27" s="555" t="s">
        <v>280</v>
      </c>
      <c r="E27" s="556"/>
      <c r="F27" s="555"/>
      <c r="G27" s="556"/>
      <c r="H27" s="555" t="s">
        <v>280</v>
      </c>
      <c r="I27" s="556"/>
      <c r="J27" s="555"/>
      <c r="K27" s="556"/>
      <c r="L27" s="102"/>
      <c r="M27" s="31"/>
      <c r="N27" s="116"/>
      <c r="O27" s="181"/>
      <c r="P27" s="181"/>
      <c r="Q27" s="181"/>
      <c r="R27" s="181"/>
      <c r="S27" s="181"/>
    </row>
    <row r="28" spans="1:19" ht="15" customHeight="1" thickBot="1" x14ac:dyDescent="0.3">
      <c r="A28" s="15"/>
      <c r="B28" s="65" t="s">
        <v>330</v>
      </c>
      <c r="C28" s="66" t="s">
        <v>331</v>
      </c>
      <c r="D28" s="578" t="s">
        <v>280</v>
      </c>
      <c r="E28" s="579"/>
      <c r="F28" s="578"/>
      <c r="G28" s="579"/>
      <c r="H28" s="578" t="s">
        <v>280</v>
      </c>
      <c r="I28" s="579"/>
      <c r="J28" s="578"/>
      <c r="K28" s="579"/>
      <c r="L28" s="103"/>
      <c r="M28" s="32"/>
      <c r="N28" s="116"/>
      <c r="O28" s="181"/>
      <c r="P28" s="181"/>
      <c r="Q28" s="181"/>
      <c r="R28" s="181"/>
      <c r="S28" s="181"/>
    </row>
    <row r="29" spans="1:19" ht="25.5" customHeight="1" thickBot="1" x14ac:dyDescent="0.3">
      <c r="A29" s="15"/>
      <c r="B29" s="494" t="s">
        <v>332</v>
      </c>
      <c r="C29" s="495"/>
      <c r="D29" s="495"/>
      <c r="E29" s="495"/>
      <c r="F29" s="495"/>
      <c r="G29" s="495"/>
      <c r="H29" s="495"/>
      <c r="I29" s="495"/>
      <c r="J29" s="495"/>
      <c r="K29" s="495"/>
      <c r="L29" s="495"/>
      <c r="M29" s="496"/>
      <c r="N29" s="116"/>
      <c r="O29" s="181"/>
      <c r="P29" s="181"/>
      <c r="Q29" s="181"/>
      <c r="R29" s="181"/>
      <c r="S29" s="181"/>
    </row>
    <row r="30" spans="1:19" ht="15" hidden="1" customHeight="1" thickBot="1" x14ac:dyDescent="0.3">
      <c r="A30" s="15"/>
      <c r="B30" s="494" t="s">
        <v>333</v>
      </c>
      <c r="C30" s="495"/>
      <c r="D30" s="495"/>
      <c r="E30" s="495"/>
      <c r="F30" s="495"/>
      <c r="G30" s="495"/>
      <c r="H30" s="495"/>
      <c r="I30" s="495"/>
      <c r="J30" s="495"/>
      <c r="K30" s="495"/>
      <c r="L30" s="495"/>
      <c r="M30" s="496"/>
      <c r="N30" s="116"/>
      <c r="O30" s="181"/>
      <c r="P30" s="181"/>
      <c r="Q30" s="181"/>
      <c r="R30" s="181"/>
      <c r="S30" s="181"/>
    </row>
    <row r="31" spans="1:19" ht="14.4" thickBot="1" x14ac:dyDescent="0.35">
      <c r="A31" s="15"/>
      <c r="B31" s="67" t="s">
        <v>334</v>
      </c>
      <c r="C31" s="6" t="s">
        <v>335</v>
      </c>
      <c r="D31" s="68"/>
      <c r="E31" s="69"/>
      <c r="F31" s="69"/>
      <c r="G31" s="69"/>
      <c r="H31" s="69"/>
      <c r="I31" s="69"/>
      <c r="J31" s="69"/>
      <c r="K31" s="69"/>
      <c r="L31" s="69"/>
      <c r="M31" s="69"/>
      <c r="N31" s="116"/>
      <c r="O31" s="181"/>
      <c r="P31" s="181"/>
      <c r="Q31" s="181"/>
      <c r="R31" s="181"/>
      <c r="S31" s="181"/>
    </row>
    <row r="32" spans="1:19" ht="29.25" customHeight="1" thickBot="1" x14ac:dyDescent="0.3">
      <c r="A32" s="15"/>
      <c r="B32" s="547" t="s">
        <v>336</v>
      </c>
      <c r="C32" s="547"/>
      <c r="D32" s="548"/>
      <c r="E32" s="548"/>
      <c r="F32" s="548"/>
      <c r="G32" s="548"/>
      <c r="H32" s="548"/>
      <c r="I32" s="548"/>
      <c r="J32" s="548"/>
      <c r="K32" s="548"/>
      <c r="L32" s="548"/>
      <c r="M32" s="548"/>
      <c r="N32" s="116"/>
      <c r="O32" s="181"/>
      <c r="P32" s="181"/>
      <c r="Q32" s="181"/>
      <c r="R32" s="181"/>
      <c r="S32" s="181"/>
    </row>
    <row r="33" spans="1:19" ht="30.75" customHeight="1" thickBot="1" x14ac:dyDescent="0.3">
      <c r="A33" s="15"/>
      <c r="B33" s="70" t="s">
        <v>266</v>
      </c>
      <c r="C33" s="70" t="s">
        <v>267</v>
      </c>
      <c r="D33" s="516" t="s">
        <v>337</v>
      </c>
      <c r="E33" s="533"/>
      <c r="F33" s="533"/>
      <c r="G33" s="533"/>
      <c r="H33" s="534" t="s">
        <v>338</v>
      </c>
      <c r="I33" s="534"/>
      <c r="J33" s="534"/>
      <c r="K33" s="534"/>
      <c r="L33" s="71" t="s">
        <v>339</v>
      </c>
      <c r="M33" s="72" t="s">
        <v>271</v>
      </c>
      <c r="N33" s="116"/>
      <c r="O33" s="181"/>
      <c r="P33" s="181"/>
      <c r="Q33" s="181"/>
      <c r="R33" s="181"/>
      <c r="S33" s="181"/>
    </row>
    <row r="34" spans="1:19" ht="15" customHeight="1" thickTop="1" thickBot="1" x14ac:dyDescent="0.3">
      <c r="A34" s="15"/>
      <c r="B34" s="530" t="s">
        <v>340</v>
      </c>
      <c r="C34" s="73" t="s">
        <v>341</v>
      </c>
      <c r="D34" s="73" t="s">
        <v>342</v>
      </c>
      <c r="E34" s="73" t="s">
        <v>343</v>
      </c>
      <c r="F34" s="73" t="s">
        <v>344</v>
      </c>
      <c r="G34" s="73" t="s">
        <v>345</v>
      </c>
      <c r="H34" s="73" t="s">
        <v>342</v>
      </c>
      <c r="I34" s="73" t="s">
        <v>343</v>
      </c>
      <c r="J34" s="73" t="s">
        <v>344</v>
      </c>
      <c r="K34" s="73" t="s">
        <v>345</v>
      </c>
      <c r="L34" s="535"/>
      <c r="M34" s="575"/>
      <c r="N34" s="116"/>
      <c r="O34" s="181"/>
      <c r="P34" s="181"/>
      <c r="Q34" s="181"/>
      <c r="R34" s="181"/>
      <c r="S34" s="181"/>
    </row>
    <row r="35" spans="1:19" ht="15" customHeight="1" thickBot="1" x14ac:dyDescent="0.3">
      <c r="A35" s="15"/>
      <c r="B35" s="531"/>
      <c r="C35" s="74" t="s">
        <v>346</v>
      </c>
      <c r="D35" s="203"/>
      <c r="E35" s="203"/>
      <c r="F35" s="203"/>
      <c r="G35" s="203"/>
      <c r="H35" s="203"/>
      <c r="I35" s="203"/>
      <c r="J35" s="203"/>
      <c r="K35" s="203"/>
      <c r="L35" s="536"/>
      <c r="M35" s="576"/>
      <c r="N35" s="116"/>
      <c r="O35" s="181"/>
      <c r="P35" s="181"/>
      <c r="Q35" s="181"/>
      <c r="R35" s="181"/>
      <c r="S35" s="181"/>
    </row>
    <row r="36" spans="1:19" ht="15" customHeight="1" thickBot="1" x14ac:dyDescent="0.3">
      <c r="A36" s="15"/>
      <c r="B36" s="531"/>
      <c r="C36" s="75" t="s">
        <v>347</v>
      </c>
      <c r="D36" s="204"/>
      <c r="E36" s="204"/>
      <c r="F36" s="204"/>
      <c r="G36" s="204"/>
      <c r="H36" s="204"/>
      <c r="I36" s="204"/>
      <c r="J36" s="204"/>
      <c r="K36" s="204"/>
      <c r="L36" s="536"/>
      <c r="M36" s="576"/>
      <c r="N36" s="116"/>
      <c r="O36" s="181"/>
      <c r="P36" s="181"/>
      <c r="Q36" s="181"/>
      <c r="R36" s="181"/>
      <c r="S36" s="181"/>
    </row>
    <row r="37" spans="1:19" ht="15" customHeight="1" thickBot="1" x14ac:dyDescent="0.3">
      <c r="A37" s="15"/>
      <c r="B37" s="531"/>
      <c r="C37" s="75" t="s">
        <v>348</v>
      </c>
      <c r="D37" s="204"/>
      <c r="E37" s="204"/>
      <c r="F37" s="204"/>
      <c r="G37" s="204"/>
      <c r="H37" s="204"/>
      <c r="I37" s="204"/>
      <c r="J37" s="204"/>
      <c r="K37" s="204"/>
      <c r="L37" s="536"/>
      <c r="M37" s="576"/>
      <c r="N37" s="116"/>
      <c r="O37" s="181"/>
      <c r="P37" s="181"/>
      <c r="Q37" s="181"/>
      <c r="R37" s="181"/>
      <c r="S37" s="181"/>
    </row>
    <row r="38" spans="1:19" ht="15" customHeight="1" thickBot="1" x14ac:dyDescent="0.3">
      <c r="A38" s="15"/>
      <c r="B38" s="532"/>
      <c r="C38" s="76" t="s">
        <v>349</v>
      </c>
      <c r="D38" s="205"/>
      <c r="E38" s="205"/>
      <c r="F38" s="205"/>
      <c r="G38" s="205"/>
      <c r="H38" s="205"/>
      <c r="I38" s="205"/>
      <c r="J38" s="205"/>
      <c r="K38" s="205"/>
      <c r="L38" s="536"/>
      <c r="M38" s="576"/>
      <c r="N38" s="116"/>
      <c r="O38" s="181"/>
      <c r="P38" s="181"/>
      <c r="Q38" s="181"/>
      <c r="R38" s="181"/>
      <c r="S38" s="181"/>
    </row>
    <row r="39" spans="1:19" ht="15" customHeight="1" thickBot="1" x14ac:dyDescent="0.3">
      <c r="A39" s="15"/>
      <c r="B39" s="530" t="s">
        <v>350</v>
      </c>
      <c r="C39" s="74" t="s">
        <v>351</v>
      </c>
      <c r="D39" s="580"/>
      <c r="E39" s="580"/>
      <c r="F39" s="580"/>
      <c r="G39" s="580"/>
      <c r="H39" s="580"/>
      <c r="I39" s="580"/>
      <c r="J39" s="580"/>
      <c r="K39" s="580"/>
      <c r="L39" s="536"/>
      <c r="M39" s="576"/>
      <c r="N39" s="116"/>
      <c r="O39" s="181"/>
      <c r="P39" s="181"/>
      <c r="Q39" s="181"/>
      <c r="R39" s="181"/>
      <c r="S39" s="181"/>
    </row>
    <row r="40" spans="1:19" ht="15" customHeight="1" thickBot="1" x14ac:dyDescent="0.3">
      <c r="A40" s="15"/>
      <c r="B40" s="531"/>
      <c r="C40" s="75" t="s">
        <v>346</v>
      </c>
      <c r="D40" s="561"/>
      <c r="E40" s="561"/>
      <c r="F40" s="561"/>
      <c r="G40" s="561"/>
      <c r="H40" s="561"/>
      <c r="I40" s="561"/>
      <c r="J40" s="561"/>
      <c r="K40" s="561"/>
      <c r="L40" s="536"/>
      <c r="M40" s="576"/>
      <c r="N40" s="116"/>
      <c r="O40" s="181"/>
      <c r="P40" s="181"/>
      <c r="Q40" s="181"/>
      <c r="R40" s="181"/>
      <c r="S40" s="181"/>
    </row>
    <row r="41" spans="1:19" ht="15" customHeight="1" thickBot="1" x14ac:dyDescent="0.3">
      <c r="A41" s="15"/>
      <c r="B41" s="531"/>
      <c r="C41" s="75" t="s">
        <v>347</v>
      </c>
      <c r="D41" s="561"/>
      <c r="E41" s="561"/>
      <c r="F41" s="561"/>
      <c r="G41" s="561"/>
      <c r="H41" s="561"/>
      <c r="I41" s="561"/>
      <c r="J41" s="561"/>
      <c r="K41" s="561"/>
      <c r="L41" s="536"/>
      <c r="M41" s="576"/>
      <c r="N41" s="116"/>
      <c r="O41" s="181"/>
      <c r="P41" s="181"/>
      <c r="Q41" s="181"/>
      <c r="R41" s="181"/>
      <c r="S41" s="181"/>
    </row>
    <row r="42" spans="1:19" ht="15" customHeight="1" thickBot="1" x14ac:dyDescent="0.3">
      <c r="A42" s="15"/>
      <c r="B42" s="531"/>
      <c r="C42" s="75" t="s">
        <v>348</v>
      </c>
      <c r="D42" s="561"/>
      <c r="E42" s="561"/>
      <c r="F42" s="561"/>
      <c r="G42" s="561"/>
      <c r="H42" s="561"/>
      <c r="I42" s="561"/>
      <c r="J42" s="561"/>
      <c r="K42" s="561"/>
      <c r="L42" s="536"/>
      <c r="M42" s="576"/>
      <c r="N42" s="116"/>
      <c r="O42" s="181"/>
      <c r="P42" s="181"/>
      <c r="Q42" s="181"/>
      <c r="R42" s="181"/>
      <c r="S42" s="181"/>
    </row>
    <row r="43" spans="1:19" ht="15" customHeight="1" thickBot="1" x14ac:dyDescent="0.3">
      <c r="A43" s="15"/>
      <c r="B43" s="532"/>
      <c r="C43" s="76" t="s">
        <v>349</v>
      </c>
      <c r="D43" s="562"/>
      <c r="E43" s="562"/>
      <c r="F43" s="562"/>
      <c r="G43" s="562"/>
      <c r="H43" s="562"/>
      <c r="I43" s="562"/>
      <c r="J43" s="562"/>
      <c r="K43" s="562"/>
      <c r="L43" s="536"/>
      <c r="M43" s="577"/>
      <c r="N43" s="116"/>
      <c r="O43" s="181"/>
      <c r="P43" s="181"/>
      <c r="Q43" s="181"/>
      <c r="R43" s="181"/>
      <c r="S43" s="181"/>
    </row>
    <row r="44" spans="1:19" ht="33" customHeight="1" thickBot="1" x14ac:dyDescent="0.3">
      <c r="A44" s="15"/>
      <c r="B44" s="572" t="s">
        <v>352</v>
      </c>
      <c r="C44" s="573"/>
      <c r="D44" s="573"/>
      <c r="E44" s="573"/>
      <c r="F44" s="573"/>
      <c r="G44" s="573"/>
      <c r="H44" s="573"/>
      <c r="I44" s="573"/>
      <c r="J44" s="573"/>
      <c r="K44" s="573"/>
      <c r="L44" s="573"/>
      <c r="M44" s="574"/>
      <c r="N44" s="116"/>
      <c r="O44" s="181"/>
      <c r="P44" s="181"/>
      <c r="Q44" s="181"/>
      <c r="R44" s="181"/>
      <c r="S44" s="181"/>
    </row>
    <row r="45" spans="1:19" ht="33" customHeight="1" thickBot="1" x14ac:dyDescent="0.3">
      <c r="A45" s="15"/>
      <c r="B45" s="547" t="s">
        <v>410</v>
      </c>
      <c r="C45" s="547"/>
      <c r="D45" s="547"/>
      <c r="E45" s="547"/>
      <c r="F45" s="547"/>
      <c r="G45" s="547"/>
      <c r="H45" s="547"/>
      <c r="I45" s="547"/>
      <c r="J45" s="547"/>
      <c r="K45" s="547"/>
      <c r="L45" s="547"/>
      <c r="M45" s="547"/>
      <c r="N45" s="116"/>
      <c r="O45" s="181"/>
      <c r="P45" s="181"/>
      <c r="Q45" s="181"/>
      <c r="R45" s="181"/>
      <c r="S45" s="181"/>
    </row>
    <row r="46" spans="1:19" ht="29.25" customHeight="1" thickBot="1" x14ac:dyDescent="0.3">
      <c r="A46" s="15"/>
      <c r="B46" s="70" t="s">
        <v>266</v>
      </c>
      <c r="C46" s="70" t="s">
        <v>267</v>
      </c>
      <c r="D46" s="516" t="s">
        <v>353</v>
      </c>
      <c r="E46" s="533"/>
      <c r="F46" s="533"/>
      <c r="G46" s="517"/>
      <c r="H46" s="534" t="s">
        <v>354</v>
      </c>
      <c r="I46" s="534"/>
      <c r="J46" s="534"/>
      <c r="K46" s="534"/>
      <c r="L46" s="71" t="s">
        <v>339</v>
      </c>
      <c r="M46" s="72" t="s">
        <v>271</v>
      </c>
      <c r="N46" s="116"/>
      <c r="O46" s="181"/>
      <c r="P46" s="181"/>
      <c r="Q46" s="181"/>
      <c r="R46" s="181"/>
      <c r="S46" s="181"/>
    </row>
    <row r="47" spans="1:19" ht="15.75" customHeight="1" thickTop="1" thickBot="1" x14ac:dyDescent="0.3">
      <c r="A47" s="15"/>
      <c r="B47" s="77" t="s">
        <v>355</v>
      </c>
      <c r="C47" s="78" t="s">
        <v>356</v>
      </c>
      <c r="D47" s="563"/>
      <c r="E47" s="563"/>
      <c r="F47" s="563"/>
      <c r="G47" s="563"/>
      <c r="H47" s="564"/>
      <c r="I47" s="564"/>
      <c r="J47" s="564"/>
      <c r="K47" s="564"/>
      <c r="L47" s="570"/>
      <c r="M47" s="567"/>
      <c r="N47" s="116"/>
      <c r="O47" s="181"/>
      <c r="P47" s="181"/>
      <c r="Q47" s="181"/>
      <c r="R47" s="181"/>
      <c r="S47" s="181"/>
    </row>
    <row r="48" spans="1:19" ht="15.75" customHeight="1" thickBot="1" x14ac:dyDescent="0.3">
      <c r="A48" s="15"/>
      <c r="B48" s="79" t="s">
        <v>357</v>
      </c>
      <c r="C48" s="80" t="s">
        <v>356</v>
      </c>
      <c r="D48" s="565"/>
      <c r="E48" s="565"/>
      <c r="F48" s="565"/>
      <c r="G48" s="565"/>
      <c r="H48" s="566"/>
      <c r="I48" s="566"/>
      <c r="J48" s="566"/>
      <c r="K48" s="566"/>
      <c r="L48" s="498"/>
      <c r="M48" s="568"/>
      <c r="N48" s="116"/>
      <c r="O48" s="181"/>
      <c r="P48" s="181"/>
      <c r="Q48" s="181"/>
      <c r="R48" s="181"/>
      <c r="S48" s="181"/>
    </row>
    <row r="49" spans="1:19" ht="15.75" customHeight="1" thickBot="1" x14ac:dyDescent="0.3">
      <c r="A49" s="15"/>
      <c r="B49" s="79" t="s">
        <v>358</v>
      </c>
      <c r="C49" s="80" t="s">
        <v>359</v>
      </c>
      <c r="D49" s="582" t="e">
        <f>(D47-D48)/D47</f>
        <v>#DIV/0!</v>
      </c>
      <c r="E49" s="582"/>
      <c r="F49" s="582"/>
      <c r="G49" s="582"/>
      <c r="H49" s="566"/>
      <c r="I49" s="566"/>
      <c r="J49" s="566"/>
      <c r="K49" s="566"/>
      <c r="L49" s="571"/>
      <c r="M49" s="568"/>
      <c r="N49" s="116"/>
      <c r="O49" s="181"/>
      <c r="P49" s="181"/>
      <c r="Q49" s="181"/>
      <c r="R49" s="181"/>
      <c r="S49" s="181"/>
    </row>
    <row r="50" spans="1:19" ht="15.75" customHeight="1" thickBot="1" x14ac:dyDescent="0.3">
      <c r="A50" s="15"/>
      <c r="B50" s="79" t="s">
        <v>360</v>
      </c>
      <c r="C50" s="80" t="s">
        <v>361</v>
      </c>
      <c r="D50" s="566"/>
      <c r="E50" s="566"/>
      <c r="F50" s="566"/>
      <c r="G50" s="566"/>
      <c r="H50" s="566"/>
      <c r="I50" s="566"/>
      <c r="J50" s="566"/>
      <c r="K50" s="566"/>
      <c r="L50" s="98"/>
      <c r="M50" s="568"/>
      <c r="N50" s="116"/>
      <c r="O50" s="181"/>
      <c r="P50" s="181"/>
      <c r="Q50" s="181"/>
      <c r="R50" s="181"/>
      <c r="S50" s="181"/>
    </row>
    <row r="51" spans="1:19" ht="15.75" customHeight="1" thickBot="1" x14ac:dyDescent="0.3">
      <c r="A51" s="15"/>
      <c r="B51" s="79" t="s">
        <v>362</v>
      </c>
      <c r="C51" s="80" t="s">
        <v>270</v>
      </c>
      <c r="D51" s="566"/>
      <c r="E51" s="566"/>
      <c r="F51" s="566"/>
      <c r="G51" s="566"/>
      <c r="H51" s="566"/>
      <c r="I51" s="566"/>
      <c r="J51" s="566"/>
      <c r="K51" s="566"/>
      <c r="L51" s="98"/>
      <c r="M51" s="568"/>
      <c r="N51" s="116"/>
      <c r="O51" s="181"/>
      <c r="P51" s="181"/>
      <c r="Q51" s="181"/>
      <c r="R51" s="181"/>
      <c r="S51" s="181"/>
    </row>
    <row r="52" spans="1:19" ht="15.75" customHeight="1" thickBot="1" x14ac:dyDescent="0.3">
      <c r="A52" s="15"/>
      <c r="B52" s="79" t="s">
        <v>363</v>
      </c>
      <c r="C52" s="80" t="s">
        <v>292</v>
      </c>
      <c r="D52" s="581"/>
      <c r="E52" s="581"/>
      <c r="F52" s="581"/>
      <c r="G52" s="581"/>
      <c r="H52" s="566"/>
      <c r="I52" s="566"/>
      <c r="J52" s="566"/>
      <c r="K52" s="566"/>
      <c r="L52" s="98"/>
      <c r="M52" s="568"/>
      <c r="N52" s="116"/>
      <c r="O52" s="181"/>
      <c r="P52" s="183" t="s">
        <v>335</v>
      </c>
      <c r="Q52" s="181"/>
      <c r="R52" s="181"/>
      <c r="S52" s="181"/>
    </row>
    <row r="53" spans="1:19" ht="27.75" customHeight="1" thickBot="1" x14ac:dyDescent="0.3">
      <c r="A53" s="15"/>
      <c r="B53" s="79" t="s">
        <v>364</v>
      </c>
      <c r="C53" s="80" t="s">
        <v>365</v>
      </c>
      <c r="D53" s="566"/>
      <c r="E53" s="566"/>
      <c r="F53" s="566"/>
      <c r="G53" s="566"/>
      <c r="H53" s="566"/>
      <c r="I53" s="566"/>
      <c r="J53" s="566"/>
      <c r="K53" s="566"/>
      <c r="L53" s="98"/>
      <c r="M53" s="569"/>
      <c r="N53" s="116"/>
      <c r="O53" s="181"/>
      <c r="P53" s="184" t="s">
        <v>366</v>
      </c>
      <c r="Q53" s="181"/>
      <c r="R53" s="181"/>
      <c r="S53" s="181"/>
    </row>
    <row r="54" spans="1:19" ht="26.25" customHeight="1" thickBot="1" x14ac:dyDescent="0.3">
      <c r="A54" s="15"/>
      <c r="B54" s="81" t="s">
        <v>367</v>
      </c>
      <c r="C54" s="81"/>
      <c r="D54" s="82"/>
      <c r="E54" s="82"/>
      <c r="F54" s="82"/>
      <c r="G54" s="82"/>
      <c r="H54" s="82"/>
      <c r="I54" s="82"/>
      <c r="J54" s="82"/>
      <c r="K54" s="82"/>
      <c r="L54" s="82"/>
      <c r="M54" s="82"/>
      <c r="N54" s="116"/>
      <c r="O54" s="181"/>
      <c r="P54" s="185" t="s">
        <v>368</v>
      </c>
      <c r="Q54" s="181"/>
      <c r="R54" s="181"/>
      <c r="S54" s="181"/>
    </row>
    <row r="55" spans="1:19" ht="15.75" customHeight="1" thickBot="1" x14ac:dyDescent="0.3">
      <c r="A55" s="15"/>
      <c r="B55" s="72" t="s">
        <v>369</v>
      </c>
      <c r="C55" s="72" t="s">
        <v>370</v>
      </c>
      <c r="D55" s="583" t="s">
        <v>371</v>
      </c>
      <c r="E55" s="583"/>
      <c r="F55" s="583" t="s">
        <v>372</v>
      </c>
      <c r="G55" s="583"/>
      <c r="H55" s="583" t="s">
        <v>373</v>
      </c>
      <c r="I55" s="583"/>
      <c r="J55" s="583"/>
      <c r="K55" s="583" t="s">
        <v>374</v>
      </c>
      <c r="L55" s="583"/>
      <c r="M55" s="83"/>
      <c r="N55" s="116"/>
      <c r="O55" s="181"/>
      <c r="P55" s="181"/>
      <c r="Q55" s="181"/>
      <c r="R55" s="181"/>
      <c r="S55" s="181"/>
    </row>
    <row r="56" spans="1:19" ht="15" customHeight="1" thickTop="1" thickBot="1" x14ac:dyDescent="0.3">
      <c r="A56" s="15"/>
      <c r="B56" s="78" t="s">
        <v>375</v>
      </c>
      <c r="C56" s="28">
        <v>10</v>
      </c>
      <c r="D56" s="564">
        <v>85</v>
      </c>
      <c r="E56" s="564"/>
      <c r="F56" s="564">
        <v>4</v>
      </c>
      <c r="G56" s="564"/>
      <c r="H56" s="564">
        <v>2</v>
      </c>
      <c r="I56" s="564"/>
      <c r="J56" s="564"/>
      <c r="K56" s="564">
        <v>1.2</v>
      </c>
      <c r="L56" s="564"/>
      <c r="M56" s="84"/>
      <c r="N56" s="116"/>
      <c r="O56" s="181"/>
      <c r="P56" s="181"/>
      <c r="Q56" s="181"/>
      <c r="R56" s="181"/>
      <c r="S56" s="181"/>
    </row>
    <row r="57" spans="1:19" ht="15" customHeight="1" thickBot="1" x14ac:dyDescent="0.3">
      <c r="A57" s="15"/>
      <c r="B57" s="85" t="s">
        <v>376</v>
      </c>
      <c r="C57" s="29">
        <v>10</v>
      </c>
      <c r="D57" s="566">
        <v>-40</v>
      </c>
      <c r="E57" s="566"/>
      <c r="F57" s="566">
        <v>4</v>
      </c>
      <c r="G57" s="566"/>
      <c r="H57" s="566">
        <v>2</v>
      </c>
      <c r="I57" s="566"/>
      <c r="J57" s="566"/>
      <c r="K57" s="566">
        <v>1.2</v>
      </c>
      <c r="L57" s="566"/>
      <c r="M57" s="84"/>
      <c r="N57" s="116"/>
      <c r="O57" s="181"/>
      <c r="P57" s="181"/>
      <c r="Q57" s="181"/>
      <c r="R57" s="181"/>
      <c r="S57" s="181"/>
    </row>
    <row r="58" spans="1:19" ht="15" customHeight="1" x14ac:dyDescent="0.25">
      <c r="A58" s="15"/>
      <c r="B58" s="86"/>
      <c r="C58" s="87"/>
      <c r="D58" s="87"/>
      <c r="E58" s="87"/>
      <c r="F58" s="87"/>
      <c r="G58" s="87"/>
      <c r="H58" s="87"/>
      <c r="I58" s="87"/>
      <c r="J58" s="87"/>
      <c r="K58" s="87"/>
      <c r="L58" s="88"/>
      <c r="M58" s="89"/>
      <c r="N58" s="116"/>
      <c r="O58" s="181"/>
      <c r="P58" s="181"/>
      <c r="Q58" s="181"/>
      <c r="R58" s="181"/>
      <c r="S58" s="181"/>
    </row>
    <row r="59" spans="1:19" ht="20.25" customHeight="1" thickBot="1" x14ac:dyDescent="0.3">
      <c r="B59" s="96" t="s">
        <v>377</v>
      </c>
      <c r="N59" s="116"/>
      <c r="O59" s="181"/>
      <c r="P59" s="181"/>
      <c r="Q59" s="181"/>
      <c r="R59" s="181"/>
      <c r="S59" s="181"/>
    </row>
    <row r="60" spans="1:19" ht="13.5" customHeight="1" thickBot="1" x14ac:dyDescent="0.3">
      <c r="A60" s="15"/>
      <c r="B60" s="497" t="s">
        <v>378</v>
      </c>
      <c r="C60" s="497" t="s">
        <v>267</v>
      </c>
      <c r="D60" s="513" t="s">
        <v>379</v>
      </c>
      <c r="E60" s="513"/>
      <c r="F60" s="513"/>
      <c r="G60" s="514"/>
      <c r="H60" s="515" t="s">
        <v>380</v>
      </c>
      <c r="I60" s="513"/>
      <c r="J60" s="513"/>
      <c r="K60" s="514"/>
      <c r="L60" s="497" t="s">
        <v>381</v>
      </c>
      <c r="M60" s="497" t="s">
        <v>269</v>
      </c>
      <c r="N60" s="116"/>
      <c r="O60" s="181"/>
      <c r="P60" s="181"/>
      <c r="Q60" s="181"/>
      <c r="R60" s="181"/>
      <c r="S60" s="181"/>
    </row>
    <row r="61" spans="1:19" ht="14.25" customHeight="1" thickBot="1" x14ac:dyDescent="0.3">
      <c r="A61" s="15"/>
      <c r="B61" s="512"/>
      <c r="C61" s="512"/>
      <c r="D61" s="516" t="s">
        <v>275</v>
      </c>
      <c r="E61" s="517"/>
      <c r="F61" s="516" t="s">
        <v>382</v>
      </c>
      <c r="G61" s="517"/>
      <c r="H61" s="516" t="s">
        <v>275</v>
      </c>
      <c r="I61" s="517"/>
      <c r="J61" s="516" t="s">
        <v>382</v>
      </c>
      <c r="K61" s="517"/>
      <c r="L61" s="512"/>
      <c r="M61" s="512"/>
      <c r="N61" s="116"/>
      <c r="O61" s="181"/>
      <c r="P61" s="181"/>
      <c r="Q61" s="181"/>
      <c r="R61" s="182"/>
      <c r="S61" s="182"/>
    </row>
    <row r="62" spans="1:19" ht="26.25" customHeight="1" thickTop="1" thickBot="1" x14ac:dyDescent="0.3">
      <c r="B62" s="90" t="s">
        <v>383</v>
      </c>
      <c r="C62" s="91" t="s">
        <v>384</v>
      </c>
      <c r="D62" s="489" t="s">
        <v>385</v>
      </c>
      <c r="E62" s="489"/>
      <c r="F62" s="489" t="s">
        <v>385</v>
      </c>
      <c r="G62" s="489"/>
      <c r="H62" s="491"/>
      <c r="I62" s="491"/>
      <c r="J62" s="491"/>
      <c r="K62" s="491"/>
      <c r="L62" s="94"/>
      <c r="M62" s="33"/>
      <c r="N62" s="116"/>
      <c r="O62" s="181"/>
      <c r="P62" s="181"/>
      <c r="Q62" s="182"/>
      <c r="R62" s="182"/>
      <c r="S62" s="182"/>
    </row>
    <row r="63" spans="1:19" ht="26.25" customHeight="1" thickBot="1" x14ac:dyDescent="0.3">
      <c r="B63" s="92" t="s">
        <v>386</v>
      </c>
      <c r="C63" s="93" t="s">
        <v>384</v>
      </c>
      <c r="D63" s="490" t="s">
        <v>385</v>
      </c>
      <c r="E63" s="490"/>
      <c r="F63" s="490" t="s">
        <v>385</v>
      </c>
      <c r="G63" s="490"/>
      <c r="H63" s="492"/>
      <c r="I63" s="492"/>
      <c r="J63" s="492"/>
      <c r="K63" s="492"/>
      <c r="L63" s="95"/>
      <c r="M63" s="95"/>
      <c r="N63" s="116"/>
      <c r="O63" s="181"/>
      <c r="P63" s="183" t="s">
        <v>385</v>
      </c>
      <c r="Q63" s="182"/>
      <c r="R63" s="181"/>
      <c r="S63" s="181"/>
    </row>
    <row r="64" spans="1:19" ht="27.75" customHeight="1" thickBot="1" x14ac:dyDescent="0.3">
      <c r="B64" s="509" t="s">
        <v>387</v>
      </c>
      <c r="C64" s="510"/>
      <c r="D64" s="510"/>
      <c r="E64" s="510"/>
      <c r="F64" s="510"/>
      <c r="G64" s="510"/>
      <c r="H64" s="510"/>
      <c r="I64" s="510"/>
      <c r="J64" s="510"/>
      <c r="K64" s="510"/>
      <c r="L64" s="510"/>
      <c r="M64" s="511"/>
      <c r="O64" s="181"/>
      <c r="P64" s="184" t="s">
        <v>388</v>
      </c>
      <c r="Q64" s="181"/>
      <c r="R64" s="181"/>
      <c r="S64" s="181"/>
    </row>
    <row r="65" spans="15:19" ht="14.25" customHeight="1" thickBot="1" x14ac:dyDescent="0.3">
      <c r="O65" s="181"/>
      <c r="P65" s="185" t="s">
        <v>389</v>
      </c>
      <c r="Q65" s="181"/>
      <c r="R65" s="181"/>
      <c r="S65" s="181"/>
    </row>
    <row r="66" spans="15:19" x14ac:dyDescent="0.25">
      <c r="O66" s="181"/>
      <c r="P66" s="181"/>
      <c r="Q66" s="181"/>
      <c r="R66" s="181"/>
      <c r="S66" s="181"/>
    </row>
    <row r="70" spans="15:19" ht="13.5" customHeight="1" x14ac:dyDescent="0.25"/>
    <row r="71" spans="15:19" ht="12.75" customHeight="1" x14ac:dyDescent="0.25"/>
    <row r="72" spans="15:19" ht="12.75" customHeight="1" x14ac:dyDescent="0.25"/>
    <row r="73" spans="15:19" ht="12.75" customHeight="1" x14ac:dyDescent="0.25"/>
    <row r="74" spans="15:19" ht="12.75" customHeight="1" x14ac:dyDescent="0.25"/>
    <row r="75" spans="15:19" ht="13.5" customHeight="1" x14ac:dyDescent="0.25"/>
    <row r="76" spans="15:19" ht="13.5" customHeight="1" x14ac:dyDescent="0.25"/>
    <row r="79" spans="15:19" ht="12.75" customHeight="1" x14ac:dyDescent="0.25"/>
    <row r="81" ht="21" customHeight="1" x14ac:dyDescent="0.25"/>
    <row r="82" ht="42" customHeight="1" x14ac:dyDescent="0.25"/>
  </sheetData>
  <sheetProtection algorithmName="SHA-512" hashValue="fbI5vnFNG+yMCmYSX7QKtPhJtSLT2eRe9vmYNsIIQVrday8JFwH+tg8YhgHR3wut4VT7515LMQ01KddBJQjU1g==" saltValue="NSB7k2zXhnQJft620mStXg==" spinCount="100000" sheet="1" formatCells="0" selectLockedCells="1"/>
  <mergeCells count="171">
    <mergeCell ref="K57:L57"/>
    <mergeCell ref="D57:E57"/>
    <mergeCell ref="F56:G56"/>
    <mergeCell ref="F57:G57"/>
    <mergeCell ref="H56:J56"/>
    <mergeCell ref="H57:J57"/>
    <mergeCell ref="D55:E55"/>
    <mergeCell ref="F55:G55"/>
    <mergeCell ref="H55:J55"/>
    <mergeCell ref="K55:L55"/>
    <mergeCell ref="D56:E56"/>
    <mergeCell ref="K56:L56"/>
    <mergeCell ref="D52:G52"/>
    <mergeCell ref="H52:K52"/>
    <mergeCell ref="D53:G53"/>
    <mergeCell ref="H53:K53"/>
    <mergeCell ref="D49:G49"/>
    <mergeCell ref="H49:K49"/>
    <mergeCell ref="D50:G50"/>
    <mergeCell ref="H50:K50"/>
    <mergeCell ref="D51:G51"/>
    <mergeCell ref="H51:K51"/>
    <mergeCell ref="D47:G47"/>
    <mergeCell ref="H47:K47"/>
    <mergeCell ref="D48:G48"/>
    <mergeCell ref="H48:K48"/>
    <mergeCell ref="C19:C20"/>
    <mergeCell ref="B45:M45"/>
    <mergeCell ref="D46:G46"/>
    <mergeCell ref="H46:K46"/>
    <mergeCell ref="M47:M53"/>
    <mergeCell ref="L47:L49"/>
    <mergeCell ref="B44:M44"/>
    <mergeCell ref="L39:L43"/>
    <mergeCell ref="M34:M43"/>
    <mergeCell ref="D28:E28"/>
    <mergeCell ref="F28:G28"/>
    <mergeCell ref="H28:I28"/>
    <mergeCell ref="J28:K28"/>
    <mergeCell ref="B39:B43"/>
    <mergeCell ref="D39:G39"/>
    <mergeCell ref="D40:G40"/>
    <mergeCell ref="D41:G41"/>
    <mergeCell ref="D42:G42"/>
    <mergeCell ref="D43:G43"/>
    <mergeCell ref="H39:K39"/>
    <mergeCell ref="H21:I21"/>
    <mergeCell ref="H40:K40"/>
    <mergeCell ref="H41:K41"/>
    <mergeCell ref="H42:K42"/>
    <mergeCell ref="H43:K43"/>
    <mergeCell ref="H27:I27"/>
    <mergeCell ref="J22:K22"/>
    <mergeCell ref="J23:K23"/>
    <mergeCell ref="J24:K24"/>
    <mergeCell ref="J25:K25"/>
    <mergeCell ref="J26:K26"/>
    <mergeCell ref="J27:K27"/>
    <mergeCell ref="H22:I22"/>
    <mergeCell ref="H23:I23"/>
    <mergeCell ref="H24:I24"/>
    <mergeCell ref="H25:I25"/>
    <mergeCell ref="H26:I26"/>
    <mergeCell ref="D27:E27"/>
    <mergeCell ref="F22:G22"/>
    <mergeCell ref="F23:G23"/>
    <mergeCell ref="F24:G24"/>
    <mergeCell ref="F25:G25"/>
    <mergeCell ref="F26:G26"/>
    <mergeCell ref="F27:G27"/>
    <mergeCell ref="D22:E22"/>
    <mergeCell ref="D23:E23"/>
    <mergeCell ref="D24:E24"/>
    <mergeCell ref="D25:E25"/>
    <mergeCell ref="D26:E26"/>
    <mergeCell ref="H12:I12"/>
    <mergeCell ref="H13:I13"/>
    <mergeCell ref="B32:M32"/>
    <mergeCell ref="F8:G8"/>
    <mergeCell ref="F9:G9"/>
    <mergeCell ref="F10:G10"/>
    <mergeCell ref="F11:G11"/>
    <mergeCell ref="F12:G12"/>
    <mergeCell ref="D5:E5"/>
    <mergeCell ref="D6:E6"/>
    <mergeCell ref="D7:E7"/>
    <mergeCell ref="D8:E8"/>
    <mergeCell ref="D9:E9"/>
    <mergeCell ref="D10:E10"/>
    <mergeCell ref="D11:E11"/>
    <mergeCell ref="D12:E12"/>
    <mergeCell ref="F5:G5"/>
    <mergeCell ref="J5:K5"/>
    <mergeCell ref="J18:K18"/>
    <mergeCell ref="J12:K12"/>
    <mergeCell ref="F6:G6"/>
    <mergeCell ref="J13:K13"/>
    <mergeCell ref="J14:K14"/>
    <mergeCell ref="J15:K15"/>
    <mergeCell ref="B34:B38"/>
    <mergeCell ref="D33:G33"/>
    <mergeCell ref="H33:K33"/>
    <mergeCell ref="L34:L38"/>
    <mergeCell ref="F21:G21"/>
    <mergeCell ref="F19:G20"/>
    <mergeCell ref="F13:G13"/>
    <mergeCell ref="F14:G14"/>
    <mergeCell ref="F15:G15"/>
    <mergeCell ref="F16:G16"/>
    <mergeCell ref="F17:G17"/>
    <mergeCell ref="D21:E21"/>
    <mergeCell ref="D19:E20"/>
    <mergeCell ref="D13:E13"/>
    <mergeCell ref="D14:E14"/>
    <mergeCell ref="D15:E15"/>
    <mergeCell ref="D16:E16"/>
    <mergeCell ref="D17:E17"/>
    <mergeCell ref="D18:E18"/>
    <mergeCell ref="J21:K21"/>
    <mergeCell ref="H19:I20"/>
    <mergeCell ref="J19:K20"/>
    <mergeCell ref="J16:K16"/>
    <mergeCell ref="J17:K17"/>
    <mergeCell ref="F7:G7"/>
    <mergeCell ref="B6:B11"/>
    <mergeCell ref="C6:C7"/>
    <mergeCell ref="B4:B5"/>
    <mergeCell ref="C4:C5"/>
    <mergeCell ref="D4:G4"/>
    <mergeCell ref="H4:K4"/>
    <mergeCell ref="M4:M5"/>
    <mergeCell ref="J9:K11"/>
    <mergeCell ref="J6:K8"/>
    <mergeCell ref="H5:I5"/>
    <mergeCell ref="H6:I8"/>
    <mergeCell ref="H9:I11"/>
    <mergeCell ref="B64:M64"/>
    <mergeCell ref="B60:B61"/>
    <mergeCell ref="C60:C61"/>
    <mergeCell ref="D60:G60"/>
    <mergeCell ref="H60:K60"/>
    <mergeCell ref="M60:M61"/>
    <mergeCell ref="D61:E61"/>
    <mergeCell ref="F61:G61"/>
    <mergeCell ref="H61:I61"/>
    <mergeCell ref="J61:K61"/>
    <mergeCell ref="L60:L61"/>
    <mergeCell ref="O1:S1"/>
    <mergeCell ref="D62:E62"/>
    <mergeCell ref="D63:E63"/>
    <mergeCell ref="F62:G62"/>
    <mergeCell ref="F63:G63"/>
    <mergeCell ref="H62:I62"/>
    <mergeCell ref="H63:I63"/>
    <mergeCell ref="J62:K62"/>
    <mergeCell ref="J63:K63"/>
    <mergeCell ref="B1:M1"/>
    <mergeCell ref="B30:M30"/>
    <mergeCell ref="L19:L20"/>
    <mergeCell ref="M19:M20"/>
    <mergeCell ref="B29:M29"/>
    <mergeCell ref="F18:G18"/>
    <mergeCell ref="H14:I14"/>
    <mergeCell ref="H15:I15"/>
    <mergeCell ref="H16:I16"/>
    <mergeCell ref="H17:I17"/>
    <mergeCell ref="H18:I18"/>
    <mergeCell ref="L6:L11"/>
    <mergeCell ref="M6:M11"/>
    <mergeCell ref="C8:C9"/>
    <mergeCell ref="C10:C11"/>
  </mergeCells>
  <conditionalFormatting sqref="B20">
    <cfRule type="containsText" dxfId="26" priority="2" operator="containsText" text="select">
      <formula>NOT(ISERROR(SEARCH("select",B20)))</formula>
    </cfRule>
  </conditionalFormatting>
  <conditionalFormatting sqref="C19:C20">
    <cfRule type="containsText" dxfId="25" priority="4" operator="containsText" text="select">
      <formula>NOT(ISERROR(SEARCH("select",C19)))</formula>
    </cfRule>
  </conditionalFormatting>
  <conditionalFormatting sqref="C31">
    <cfRule type="containsText" dxfId="24" priority="41" operator="containsText" text="Fail">
      <formula>NOT(ISERROR(SEARCH("Fail",C31)))</formula>
    </cfRule>
  </conditionalFormatting>
  <conditionalFormatting sqref="D6:D7 F6:F7">
    <cfRule type="cellIs" dxfId="23" priority="53" operator="greaterThan">
      <formula>3</formula>
    </cfRule>
  </conditionalFormatting>
  <conditionalFormatting sqref="D8:D9 F8:F9">
    <cfRule type="cellIs" dxfId="22" priority="52" operator="greaterThan">
      <formula>8</formula>
    </cfRule>
  </conditionalFormatting>
  <conditionalFormatting sqref="D10:D11 F10:F11">
    <cfRule type="cellIs" dxfId="21" priority="51" operator="equal">
      <formula>10</formula>
    </cfRule>
  </conditionalFormatting>
  <conditionalFormatting sqref="D12 F12">
    <cfRule type="containsText" dxfId="20" priority="44" operator="containsText" text="B">
      <formula>NOT(ISERROR(SEARCH("B",D12)))</formula>
    </cfRule>
    <cfRule type="containsText" dxfId="19" priority="45" operator="containsText" text="H">
      <formula>NOT(ISERROR(SEARCH("H",D12)))</formula>
    </cfRule>
  </conditionalFormatting>
  <conditionalFormatting sqref="D16 F16">
    <cfRule type="containsText" dxfId="18" priority="48" operator="containsText" text="Pass">
      <formula>NOT(ISERROR(SEARCH("Pass",D16)))</formula>
    </cfRule>
  </conditionalFormatting>
  <conditionalFormatting sqref="D17 F17">
    <cfRule type="cellIs" dxfId="17" priority="152" operator="greaterThan">
      <formula>$P$13</formula>
    </cfRule>
  </conditionalFormatting>
  <conditionalFormatting sqref="D18 F18">
    <cfRule type="cellIs" dxfId="16" priority="24" operator="greaterThan">
      <formula>0.7</formula>
    </cfRule>
  </conditionalFormatting>
  <conditionalFormatting sqref="D21 F21">
    <cfRule type="containsText" dxfId="15" priority="10" operator="containsText" text="Pass">
      <formula>NOT(ISERROR(SEARCH("Pass",D21)))</formula>
    </cfRule>
  </conditionalFormatting>
  <conditionalFormatting sqref="D16:F16">
    <cfRule type="containsText" dxfId="14" priority="5" operator="containsText" text="good">
      <formula>NOT(ISERROR(SEARCH("good",D16)))</formula>
    </cfRule>
  </conditionalFormatting>
  <conditionalFormatting sqref="D13:G15 D52">
    <cfRule type="containsText" dxfId="13" priority="6" operator="containsText" text="A">
      <formula>NOT(ISERROR(SEARCH("A",D13)))</formula>
    </cfRule>
    <cfRule type="containsText" dxfId="12" priority="7" operator="containsText" text="B">
      <formula>NOT(ISERROR(SEARCH("B",D13)))</formula>
    </cfRule>
  </conditionalFormatting>
  <conditionalFormatting sqref="D19:G20">
    <cfRule type="cellIs" dxfId="11" priority="3" operator="notBetween">
      <formula>$R$23</formula>
      <formula>$S$23</formula>
    </cfRule>
  </conditionalFormatting>
  <conditionalFormatting sqref="D49:G49">
    <cfRule type="cellIs" dxfId="10" priority="15" operator="greaterThan">
      <formula>0.1</formula>
    </cfRule>
    <cfRule type="expression" dxfId="9" priority="16">
      <formula>$D$48=""</formula>
    </cfRule>
  </conditionalFormatting>
  <conditionalFormatting sqref="F22:G28">
    <cfRule type="notContainsText" dxfId="8" priority="1" operator="notContains" text="Pass">
      <formula>ISERROR(SEARCH("Pass",F22))</formula>
    </cfRule>
  </conditionalFormatting>
  <conditionalFormatting sqref="H16:H18 J16:J18">
    <cfRule type="containsText" dxfId="7" priority="20" operator="containsText" text="Pass">
      <formula>NOT(ISERROR(SEARCH("Pass",H16)))</formula>
    </cfRule>
  </conditionalFormatting>
  <conditionalFormatting sqref="H21 J21">
    <cfRule type="containsText" dxfId="6" priority="9" operator="containsText" text="Pass">
      <formula>NOT(ISERROR(SEARCH("Pass",H21)))</formula>
    </cfRule>
  </conditionalFormatting>
  <conditionalFormatting sqref="L6:L28">
    <cfRule type="cellIs" dxfId="5" priority="18" operator="equal">
      <formula>$O$6</formula>
    </cfRule>
  </conditionalFormatting>
  <conditionalFormatting sqref="L34">
    <cfRule type="cellIs" dxfId="4" priority="19" operator="equal">
      <formula>$O$6</formula>
    </cfRule>
  </conditionalFormatting>
  <conditionalFormatting sqref="L39 L58">
    <cfRule type="cellIs" dxfId="3" priority="22" operator="equal">
      <formula>$O$6</formula>
    </cfRule>
  </conditionalFormatting>
  <conditionalFormatting sqref="L47">
    <cfRule type="cellIs" dxfId="2" priority="17" operator="equal">
      <formula>$O$6</formula>
    </cfRule>
  </conditionalFormatting>
  <conditionalFormatting sqref="L50:L53">
    <cfRule type="cellIs" dxfId="1" priority="11" operator="equal">
      <formula>$O$6</formula>
    </cfRule>
  </conditionalFormatting>
  <conditionalFormatting sqref="M62">
    <cfRule type="cellIs" dxfId="0" priority="8" operator="equal">
      <formula>$O$6</formula>
    </cfRule>
  </conditionalFormatting>
  <dataValidations count="7">
    <dataValidation type="list" allowBlank="1" showInputMessage="1" showErrorMessage="1" sqref="L58 L34 L39 L50:L53 L45 L47 L6:L28 L32" xr:uid="{00000000-0002-0000-0200-000000000000}">
      <formula1>$O$5:$O$8</formula1>
    </dataValidation>
    <dataValidation type="list" allowBlank="1" showInputMessage="1" showErrorMessage="1" sqref="C31" xr:uid="{00000000-0002-0000-0200-000001000000}">
      <formula1>$P$52:$P$54</formula1>
    </dataValidation>
    <dataValidation type="list" allowBlank="1" showInputMessage="1" showErrorMessage="1" sqref="D62:G63" xr:uid="{00000000-0002-0000-0200-000002000000}">
      <formula1>$P$63:$P$65</formula1>
    </dataValidation>
    <dataValidation allowBlank="1" showInputMessage="1" showErrorMessage="1" prompt="Do not use &lt; symbols for low values.  (i.e. for results that are &lt;0.1 mm, enter 0.1)" sqref="F6:G7" xr:uid="{00000000-0002-0000-0200-000003000000}"/>
    <dataValidation allowBlank="1" showInputMessage="1" showErrorMessage="1" prompt="Enter Pass or Fail.  For failed results, describe the failure in the notes column." sqref="D16:G16" xr:uid="{00000000-0002-0000-0200-000005000000}"/>
    <dataValidation allowBlank="1" showInputMessage="1" showErrorMessage="1" prompt="Enter &quot;Pass&quot; or describe effect from chemical exposure (i.e. slignt stain).  List &quot;See Notes&quot; if description will not fit in cell, and then describe effect in the notes column." sqref="F22:G28" xr:uid="{00000000-0002-0000-0200-000006000000}"/>
    <dataValidation type="list" allowBlank="1" showInputMessage="1" showErrorMessage="1" sqref="B20" xr:uid="{00000000-0002-0000-0200-000004000000}">
      <formula1>$P$16:$P$22</formula1>
    </dataValidation>
  </dataValidations>
  <pageMargins left="0.14583333333333301" right="0.17708333333333301" top="0.9" bottom="0.2" header="0.2" footer="0.3"/>
  <pageSetup fitToHeight="0" orientation="portrait" horizontalDpi="300" r:id="rId1"/>
  <headerFooter>
    <oddHeader>&amp;L&amp;G&amp;C&amp;"Arial,Bold"&amp;14JDM F17 Qualification Matrix&amp;R&amp;G</oddHeader>
    <oddFooter>&amp;R&amp;1#&amp;"Calibri"&amp;10&amp;KFF0000Company Use</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5CFD0-6AA5-40D1-9F09-31F0D6DCA68A}">
  <dimension ref="B2:E25"/>
  <sheetViews>
    <sheetView view="pageLayout" zoomScaleNormal="100" workbookViewId="0">
      <selection activeCell="G8" sqref="G8"/>
    </sheetView>
  </sheetViews>
  <sheetFormatPr defaultRowHeight="13.2" x14ac:dyDescent="0.25"/>
  <cols>
    <col min="1" max="1" width="4.44140625" style="49" customWidth="1"/>
    <col min="2" max="2" width="29" style="210" customWidth="1"/>
    <col min="3" max="16384" width="8.88671875" style="49"/>
  </cols>
  <sheetData>
    <row r="2" spans="2:5" ht="13.8" thickBot="1" x14ac:dyDescent="0.3">
      <c r="C2" s="587" t="s">
        <v>390</v>
      </c>
      <c r="D2" s="587"/>
      <c r="E2" s="587"/>
    </row>
    <row r="3" spans="2:5" ht="14.25" customHeight="1" thickTop="1" thickBot="1" x14ac:dyDescent="0.3">
      <c r="B3" s="211" t="s">
        <v>266</v>
      </c>
      <c r="C3" s="212" t="s">
        <v>274</v>
      </c>
      <c r="D3" s="212" t="s">
        <v>275</v>
      </c>
      <c r="E3" s="212" t="s">
        <v>382</v>
      </c>
    </row>
    <row r="4" spans="2:5" ht="14.25" customHeight="1" thickTop="1" x14ac:dyDescent="0.25">
      <c r="B4" s="588" t="s">
        <v>391</v>
      </c>
      <c r="C4" s="213" t="s">
        <v>399</v>
      </c>
      <c r="D4" s="213" t="s">
        <v>396</v>
      </c>
      <c r="E4" s="213" t="s">
        <v>399</v>
      </c>
    </row>
    <row r="5" spans="2:5" x14ac:dyDescent="0.25">
      <c r="B5" s="589"/>
      <c r="C5" s="214" t="s">
        <v>399</v>
      </c>
      <c r="D5" s="214" t="s">
        <v>397</v>
      </c>
      <c r="E5" s="214" t="s">
        <v>399</v>
      </c>
    </row>
    <row r="6" spans="2:5" ht="30" customHeight="1" x14ac:dyDescent="0.25">
      <c r="B6" s="215" t="s">
        <v>289</v>
      </c>
      <c r="C6" s="584" t="s">
        <v>399</v>
      </c>
      <c r="D6" s="584" t="s">
        <v>398</v>
      </c>
      <c r="E6" s="584" t="s">
        <v>399</v>
      </c>
    </row>
    <row r="7" spans="2:5" ht="30" customHeight="1" x14ac:dyDescent="0.25">
      <c r="B7" s="217" t="s">
        <v>291</v>
      </c>
      <c r="C7" s="585"/>
      <c r="D7" s="585"/>
      <c r="E7" s="585"/>
    </row>
    <row r="8" spans="2:5" ht="30" customHeight="1" x14ac:dyDescent="0.25">
      <c r="B8" s="217" t="s">
        <v>293</v>
      </c>
      <c r="C8" s="216" t="s">
        <v>399</v>
      </c>
      <c r="D8" s="216" t="s">
        <v>400</v>
      </c>
      <c r="E8" s="216" t="s">
        <v>399</v>
      </c>
    </row>
    <row r="9" spans="2:5" ht="30" customHeight="1" x14ac:dyDescent="0.25">
      <c r="B9" s="215" t="s">
        <v>295</v>
      </c>
      <c r="C9" s="216" t="s">
        <v>399</v>
      </c>
      <c r="D9" s="216" t="s">
        <v>401</v>
      </c>
      <c r="E9" s="216" t="s">
        <v>399</v>
      </c>
    </row>
    <row r="10" spans="2:5" ht="30" customHeight="1" x14ac:dyDescent="0.25">
      <c r="B10" s="217" t="s">
        <v>296</v>
      </c>
      <c r="C10" s="584" t="s">
        <v>394</v>
      </c>
      <c r="D10" s="584" t="s">
        <v>402</v>
      </c>
      <c r="E10" s="584" t="s">
        <v>399</v>
      </c>
    </row>
    <row r="11" spans="2:5" ht="30" customHeight="1" x14ac:dyDescent="0.25">
      <c r="B11" s="217" t="s">
        <v>300</v>
      </c>
      <c r="C11" s="586"/>
      <c r="D11" s="586"/>
      <c r="E11" s="586"/>
    </row>
    <row r="12" spans="2:5" ht="30" customHeight="1" x14ac:dyDescent="0.25">
      <c r="B12" s="217" t="s">
        <v>304</v>
      </c>
      <c r="C12" s="586"/>
      <c r="D12" s="586"/>
      <c r="E12" s="586"/>
    </row>
    <row r="13" spans="2:5" ht="30" customHeight="1" x14ac:dyDescent="0.25">
      <c r="B13" s="217" t="s">
        <v>308</v>
      </c>
      <c r="C13" s="585"/>
      <c r="D13" s="585"/>
      <c r="E13" s="585"/>
    </row>
    <row r="14" spans="2:5" ht="30" customHeight="1" x14ac:dyDescent="0.25">
      <c r="B14" s="217" t="s">
        <v>313</v>
      </c>
      <c r="C14" s="218"/>
      <c r="D14" s="218"/>
      <c r="E14" s="218" t="s">
        <v>399</v>
      </c>
    </row>
    <row r="15" spans="2:5" ht="17.399999999999999" customHeight="1" x14ac:dyDescent="0.25">
      <c r="B15" s="217" t="s">
        <v>405</v>
      </c>
      <c r="C15" s="216" t="s">
        <v>399</v>
      </c>
      <c r="D15" s="216" t="s">
        <v>413</v>
      </c>
      <c r="E15" s="216" t="s">
        <v>399</v>
      </c>
    </row>
    <row r="16" spans="2:5" ht="17.399999999999999" customHeight="1" x14ac:dyDescent="0.25">
      <c r="B16" s="225" t="s">
        <v>404</v>
      </c>
      <c r="C16" s="216" t="s">
        <v>399</v>
      </c>
      <c r="D16" s="216" t="s">
        <v>414</v>
      </c>
      <c r="E16" s="216" t="s">
        <v>399</v>
      </c>
    </row>
    <row r="17" spans="2:5" ht="17.399999999999999" customHeight="1" x14ac:dyDescent="0.25">
      <c r="B17" s="217" t="s">
        <v>406</v>
      </c>
      <c r="C17" s="216" t="s">
        <v>399</v>
      </c>
      <c r="D17" s="216" t="s">
        <v>415</v>
      </c>
      <c r="E17" s="216" t="s">
        <v>399</v>
      </c>
    </row>
    <row r="18" spans="2:5" ht="17.399999999999999" customHeight="1" x14ac:dyDescent="0.25">
      <c r="B18" s="217" t="s">
        <v>407</v>
      </c>
      <c r="C18" s="216" t="s">
        <v>399</v>
      </c>
      <c r="D18" s="216" t="s">
        <v>416</v>
      </c>
      <c r="E18" s="216" t="s">
        <v>399</v>
      </c>
    </row>
    <row r="19" spans="2:5" ht="17.399999999999999" customHeight="1" x14ac:dyDescent="0.25">
      <c r="B19" s="217" t="s">
        <v>408</v>
      </c>
      <c r="C19" s="216" t="s">
        <v>399</v>
      </c>
      <c r="D19" s="216" t="s">
        <v>417</v>
      </c>
      <c r="E19" s="216" t="s">
        <v>399</v>
      </c>
    </row>
    <row r="20" spans="2:5" ht="17.399999999999999" customHeight="1" x14ac:dyDescent="0.25">
      <c r="B20" s="217" t="s">
        <v>409</v>
      </c>
      <c r="C20" s="216" t="s">
        <v>399</v>
      </c>
      <c r="D20" s="216" t="s">
        <v>418</v>
      </c>
      <c r="E20" s="216" t="s">
        <v>399</v>
      </c>
    </row>
    <row r="21" spans="2:5" ht="17.399999999999999" customHeight="1" x14ac:dyDescent="0.25">
      <c r="B21" s="217" t="s">
        <v>403</v>
      </c>
      <c r="C21" s="216" t="s">
        <v>399</v>
      </c>
      <c r="D21" s="216" t="s">
        <v>419</v>
      </c>
      <c r="E21" s="216" t="s">
        <v>399</v>
      </c>
    </row>
    <row r="22" spans="2:5" ht="30" customHeight="1" x14ac:dyDescent="0.25">
      <c r="B22" s="225" t="s">
        <v>336</v>
      </c>
      <c r="C22" s="216" t="s">
        <v>395</v>
      </c>
      <c r="D22" s="216" t="s">
        <v>420</v>
      </c>
      <c r="E22" s="216" t="s">
        <v>399</v>
      </c>
    </row>
    <row r="23" spans="2:5" ht="30" customHeight="1" x14ac:dyDescent="0.25">
      <c r="B23" s="217" t="s">
        <v>410</v>
      </c>
      <c r="C23" s="216" t="s">
        <v>399</v>
      </c>
      <c r="D23" s="216" t="s">
        <v>421</v>
      </c>
      <c r="E23" s="216" t="s">
        <v>399</v>
      </c>
    </row>
    <row r="24" spans="2:5" ht="30" customHeight="1" x14ac:dyDescent="0.25">
      <c r="B24" s="217" t="s">
        <v>411</v>
      </c>
      <c r="C24" s="216" t="s">
        <v>399</v>
      </c>
      <c r="D24" s="216" t="s">
        <v>422</v>
      </c>
      <c r="E24" s="216" t="s">
        <v>412</v>
      </c>
    </row>
    <row r="25" spans="2:5" ht="27.6" customHeight="1" x14ac:dyDescent="0.25">
      <c r="B25" s="224"/>
      <c r="C25" s="224"/>
      <c r="D25" s="224"/>
      <c r="E25" s="224"/>
    </row>
  </sheetData>
  <mergeCells count="8">
    <mergeCell ref="C2:E2"/>
    <mergeCell ref="B4:B5"/>
    <mergeCell ref="E6:E7"/>
    <mergeCell ref="D6:D7"/>
    <mergeCell ref="D10:D13"/>
    <mergeCell ref="C6:C7"/>
    <mergeCell ref="C10:C13"/>
    <mergeCell ref="E10:E13"/>
  </mergeCells>
  <phoneticPr fontId="1" type="noConversion"/>
  <pageMargins left="0.7" right="0.7" top="0.75" bottom="0.75" header="0.3" footer="0.3"/>
  <pageSetup orientation="portrait" r:id="rId1"/>
  <headerFooter>
    <oddHeader>&amp;C&amp;"Arial,Bold"&amp;UQualification Photo ID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CD15A-C9FD-4458-96D4-8C3441235318}">
  <dimension ref="A1:E54"/>
  <sheetViews>
    <sheetView view="pageLayout" zoomScaleNormal="100" zoomScaleSheetLayoutView="70" workbookViewId="0">
      <selection activeCell="B54" sqref="B54"/>
    </sheetView>
  </sheetViews>
  <sheetFormatPr defaultRowHeight="13.2" x14ac:dyDescent="0.25"/>
  <cols>
    <col min="1" max="1" width="13.21875" style="49" customWidth="1"/>
    <col min="2" max="2" width="32.5546875" style="49" customWidth="1"/>
    <col min="3" max="3" width="17.77734375" style="49" customWidth="1"/>
    <col min="4" max="4" width="16.77734375" style="49" customWidth="1"/>
    <col min="5" max="5" width="10.44140625" style="49" customWidth="1"/>
    <col min="6" max="16384" width="8.88671875" style="49"/>
  </cols>
  <sheetData>
    <row r="1" spans="1:5" ht="66" x14ac:dyDescent="0.25">
      <c r="A1" s="219" t="s">
        <v>392</v>
      </c>
      <c r="B1" s="220" t="s">
        <v>423</v>
      </c>
      <c r="C1" s="220"/>
      <c r="D1" s="221"/>
      <c r="E1" s="221"/>
    </row>
    <row r="2" spans="1:5" ht="13.8" thickBot="1" x14ac:dyDescent="0.3">
      <c r="A2" s="222" t="s">
        <v>393</v>
      </c>
      <c r="B2" s="222" t="s">
        <v>394</v>
      </c>
      <c r="C2" s="223"/>
      <c r="D2" s="223"/>
      <c r="E2" s="223"/>
    </row>
    <row r="3" spans="1:5" ht="13.8" thickTop="1" x14ac:dyDescent="0.25"/>
    <row r="52" spans="1:5" ht="27.6" x14ac:dyDescent="0.25">
      <c r="A52" s="219" t="s">
        <v>392</v>
      </c>
      <c r="B52" s="226" t="s">
        <v>336</v>
      </c>
      <c r="C52" s="590" t="s">
        <v>424</v>
      </c>
      <c r="D52" s="590"/>
      <c r="E52" s="590"/>
    </row>
    <row r="53" spans="1:5" ht="13.8" thickBot="1" x14ac:dyDescent="0.3">
      <c r="A53" s="222" t="s">
        <v>393</v>
      </c>
      <c r="B53" s="222" t="s">
        <v>395</v>
      </c>
      <c r="C53" s="223"/>
      <c r="D53" s="223"/>
      <c r="E53" s="223"/>
    </row>
    <row r="54" spans="1:5" ht="13.8" thickTop="1" x14ac:dyDescent="0.25"/>
  </sheetData>
  <mergeCells count="1">
    <mergeCell ref="C52:E52"/>
  </mergeCells>
  <pageMargins left="0.7" right="0.7" top="0.75" bottom="0.75" header="0.3" footer="0.3"/>
  <pageSetup orientation="portrait" r:id="rId1"/>
  <headerFooter>
    <oddHeader>&amp;C&amp;"Arial,Bold"&amp;UPhotos - Substrate 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69A9D-112D-4B23-B740-6EA8C8691200}">
  <dimension ref="A1:E883"/>
  <sheetViews>
    <sheetView view="pageLayout" zoomScaleNormal="100" zoomScaleSheetLayoutView="70" workbookViewId="0">
      <selection activeCell="A3" sqref="A3"/>
    </sheetView>
  </sheetViews>
  <sheetFormatPr defaultRowHeight="13.2" x14ac:dyDescent="0.25"/>
  <cols>
    <col min="1" max="1" width="13.21875" style="49" customWidth="1"/>
    <col min="2" max="2" width="23.77734375" style="49" customWidth="1"/>
    <col min="3" max="3" width="21.77734375" style="49" bestFit="1" customWidth="1"/>
    <col min="4" max="4" width="16.77734375" style="49" customWidth="1"/>
    <col min="5" max="16384" width="8.88671875" style="49"/>
  </cols>
  <sheetData>
    <row r="1" spans="1:5" x14ac:dyDescent="0.25">
      <c r="A1" s="219" t="s">
        <v>392</v>
      </c>
      <c r="B1" s="591" t="s">
        <v>391</v>
      </c>
      <c r="C1" s="591"/>
      <c r="D1" s="591"/>
      <c r="E1" s="221"/>
    </row>
    <row r="2" spans="1:5" ht="13.8" thickBot="1" x14ac:dyDescent="0.3">
      <c r="A2" s="222" t="s">
        <v>393</v>
      </c>
      <c r="B2" s="222" t="s">
        <v>396</v>
      </c>
      <c r="C2" s="223"/>
      <c r="D2" s="223"/>
      <c r="E2" s="223"/>
    </row>
    <row r="3" spans="1:5" ht="13.8" thickTop="1" x14ac:dyDescent="0.25"/>
    <row r="56" spans="1:5" x14ac:dyDescent="0.25">
      <c r="A56" s="219" t="s">
        <v>392</v>
      </c>
      <c r="B56" s="591" t="s">
        <v>391</v>
      </c>
      <c r="C56" s="591"/>
      <c r="D56" s="591"/>
      <c r="E56" s="221"/>
    </row>
    <row r="57" spans="1:5" ht="13.8" thickBot="1" x14ac:dyDescent="0.3">
      <c r="A57" s="222" t="s">
        <v>393</v>
      </c>
      <c r="B57" s="222" t="s">
        <v>397</v>
      </c>
      <c r="C57" s="223"/>
      <c r="D57" s="223"/>
      <c r="E57" s="223"/>
    </row>
    <row r="58" spans="1:5" ht="13.8" thickTop="1" x14ac:dyDescent="0.25"/>
    <row r="111" spans="1:5" x14ac:dyDescent="0.25">
      <c r="A111" s="219" t="s">
        <v>392</v>
      </c>
      <c r="B111" s="220" t="s">
        <v>289</v>
      </c>
      <c r="C111" s="220" t="s">
        <v>291</v>
      </c>
      <c r="D111" s="220"/>
      <c r="E111" s="221"/>
    </row>
    <row r="112" spans="1:5" ht="13.8" thickBot="1" x14ac:dyDescent="0.3">
      <c r="A112" s="222" t="s">
        <v>393</v>
      </c>
      <c r="B112" s="222" t="s">
        <v>398</v>
      </c>
      <c r="C112" s="223"/>
      <c r="D112" s="223"/>
      <c r="E112" s="223"/>
    </row>
    <row r="113" ht="13.8" thickTop="1" x14ac:dyDescent="0.25"/>
    <row r="166" spans="1:5" x14ac:dyDescent="0.25">
      <c r="A166" s="219" t="s">
        <v>392</v>
      </c>
      <c r="B166" s="594" t="s">
        <v>293</v>
      </c>
      <c r="C166" s="594"/>
      <c r="D166" s="594"/>
      <c r="E166" s="221"/>
    </row>
    <row r="167" spans="1:5" ht="13.8" thickBot="1" x14ac:dyDescent="0.3">
      <c r="A167" s="222" t="s">
        <v>393</v>
      </c>
      <c r="B167" s="222" t="s">
        <v>400</v>
      </c>
      <c r="C167" s="222"/>
      <c r="D167" s="223"/>
      <c r="E167" s="223"/>
    </row>
    <row r="168" spans="1:5" ht="13.8" thickTop="1" x14ac:dyDescent="0.25"/>
    <row r="221" spans="1:5" x14ac:dyDescent="0.25">
      <c r="A221" s="219" t="s">
        <v>392</v>
      </c>
      <c r="B221" s="591" t="s">
        <v>295</v>
      </c>
      <c r="C221" s="591"/>
      <c r="D221" s="591"/>
      <c r="E221" s="221"/>
    </row>
    <row r="222" spans="1:5" ht="13.8" thickBot="1" x14ac:dyDescent="0.3">
      <c r="A222" s="222" t="s">
        <v>393</v>
      </c>
      <c r="B222" s="222" t="s">
        <v>401</v>
      </c>
      <c r="C222" s="222"/>
      <c r="D222" s="222"/>
      <c r="E222" s="223"/>
    </row>
    <row r="223" spans="1:5" ht="13.8" thickTop="1" x14ac:dyDescent="0.25"/>
    <row r="276" spans="1:5" x14ac:dyDescent="0.25">
      <c r="A276" s="219" t="s">
        <v>392</v>
      </c>
      <c r="B276" s="591" t="s">
        <v>296</v>
      </c>
      <c r="C276" s="591"/>
      <c r="D276" s="591"/>
      <c r="E276" s="221"/>
    </row>
    <row r="277" spans="1:5" x14ac:dyDescent="0.25">
      <c r="A277" s="227"/>
      <c r="B277" s="592" t="s">
        <v>300</v>
      </c>
      <c r="C277" s="592"/>
      <c r="D277" s="592"/>
    </row>
    <row r="278" spans="1:5" x14ac:dyDescent="0.25">
      <c r="A278" s="227"/>
      <c r="B278" s="592" t="s">
        <v>304</v>
      </c>
      <c r="C278" s="592"/>
      <c r="D278" s="592"/>
    </row>
    <row r="279" spans="1:5" x14ac:dyDescent="0.25">
      <c r="A279" s="227"/>
      <c r="B279" s="592" t="s">
        <v>308</v>
      </c>
      <c r="C279" s="592"/>
      <c r="D279" s="592"/>
    </row>
    <row r="280" spans="1:5" ht="13.8" thickBot="1" x14ac:dyDescent="0.3">
      <c r="A280" s="222" t="s">
        <v>393</v>
      </c>
      <c r="B280" s="222" t="s">
        <v>402</v>
      </c>
      <c r="C280" s="222"/>
      <c r="D280" s="222"/>
      <c r="E280" s="223"/>
    </row>
    <row r="281" spans="1:5" ht="13.8" thickTop="1" x14ac:dyDescent="0.25"/>
    <row r="331" spans="1:5" x14ac:dyDescent="0.25">
      <c r="A331" s="219" t="s">
        <v>392</v>
      </c>
      <c r="B331" s="591" t="s">
        <v>313</v>
      </c>
      <c r="C331" s="591"/>
      <c r="D331" s="591"/>
      <c r="E331" s="221"/>
    </row>
    <row r="332" spans="1:5" x14ac:dyDescent="0.25">
      <c r="A332" s="227"/>
      <c r="B332" s="592" t="s">
        <v>405</v>
      </c>
      <c r="C332" s="592"/>
      <c r="D332" s="592"/>
    </row>
    <row r="333" spans="1:5" ht="13.8" thickBot="1" x14ac:dyDescent="0.3">
      <c r="A333" s="222" t="s">
        <v>393</v>
      </c>
      <c r="B333" s="222" t="s">
        <v>413</v>
      </c>
      <c r="C333" s="222"/>
      <c r="D333" s="222"/>
      <c r="E333" s="223"/>
    </row>
    <row r="334" spans="1:5" ht="13.8" thickTop="1" x14ac:dyDescent="0.25"/>
    <row r="386" spans="1:5" x14ac:dyDescent="0.25">
      <c r="A386" s="219" t="s">
        <v>392</v>
      </c>
      <c r="B386" s="591" t="s">
        <v>313</v>
      </c>
      <c r="C386" s="591"/>
      <c r="D386" s="591"/>
      <c r="E386" s="221"/>
    </row>
    <row r="387" spans="1:5" x14ac:dyDescent="0.25">
      <c r="A387" s="227"/>
      <c r="B387" s="592" t="s">
        <v>404</v>
      </c>
      <c r="C387" s="592"/>
      <c r="D387" s="592"/>
    </row>
    <row r="388" spans="1:5" ht="13.8" thickBot="1" x14ac:dyDescent="0.3">
      <c r="A388" s="222" t="s">
        <v>393</v>
      </c>
      <c r="B388" s="222" t="s">
        <v>414</v>
      </c>
      <c r="C388" s="222"/>
      <c r="D388" s="222"/>
      <c r="E388" s="223"/>
    </row>
    <row r="389" spans="1:5" ht="13.8" thickTop="1" x14ac:dyDescent="0.25"/>
    <row r="441" spans="1:5" x14ac:dyDescent="0.25">
      <c r="A441" s="219" t="s">
        <v>392</v>
      </c>
      <c r="B441" s="591" t="s">
        <v>313</v>
      </c>
      <c r="C441" s="591"/>
      <c r="D441" s="591"/>
      <c r="E441" s="221"/>
    </row>
    <row r="442" spans="1:5" x14ac:dyDescent="0.25">
      <c r="A442" s="227"/>
      <c r="B442" s="592" t="s">
        <v>406</v>
      </c>
      <c r="C442" s="592"/>
      <c r="D442" s="592"/>
    </row>
    <row r="443" spans="1:5" ht="13.8" thickBot="1" x14ac:dyDescent="0.3">
      <c r="A443" s="222" t="s">
        <v>393</v>
      </c>
      <c r="B443" s="222" t="s">
        <v>415</v>
      </c>
      <c r="C443" s="222"/>
      <c r="D443" s="222"/>
      <c r="E443" s="223"/>
    </row>
    <row r="444" spans="1:5" ht="13.8" thickTop="1" x14ac:dyDescent="0.25"/>
    <row r="496" spans="1:5" x14ac:dyDescent="0.25">
      <c r="A496" s="219" t="s">
        <v>392</v>
      </c>
      <c r="B496" s="591" t="s">
        <v>313</v>
      </c>
      <c r="C496" s="591"/>
      <c r="D496" s="591"/>
      <c r="E496" s="221"/>
    </row>
    <row r="497" spans="1:5" x14ac:dyDescent="0.25">
      <c r="A497" s="227"/>
      <c r="B497" s="592" t="s">
        <v>407</v>
      </c>
      <c r="C497" s="592"/>
      <c r="D497" s="592"/>
    </row>
    <row r="498" spans="1:5" ht="13.8" thickBot="1" x14ac:dyDescent="0.3">
      <c r="A498" s="222" t="s">
        <v>393</v>
      </c>
      <c r="B498" s="222" t="s">
        <v>416</v>
      </c>
      <c r="C498" s="222"/>
      <c r="D498" s="222"/>
      <c r="E498" s="223"/>
    </row>
    <row r="499" spans="1:5" ht="13.8" thickTop="1" x14ac:dyDescent="0.25"/>
    <row r="551" spans="1:5" x14ac:dyDescent="0.25">
      <c r="A551" s="219" t="s">
        <v>392</v>
      </c>
      <c r="B551" s="591" t="s">
        <v>313</v>
      </c>
      <c r="C551" s="591"/>
      <c r="D551" s="591"/>
      <c r="E551" s="221"/>
    </row>
    <row r="552" spans="1:5" x14ac:dyDescent="0.25">
      <c r="A552" s="227"/>
      <c r="B552" s="592" t="s">
        <v>408</v>
      </c>
      <c r="C552" s="592"/>
      <c r="D552" s="592"/>
    </row>
    <row r="553" spans="1:5" ht="13.8" thickBot="1" x14ac:dyDescent="0.3">
      <c r="A553" s="222" t="s">
        <v>393</v>
      </c>
      <c r="B553" s="222" t="s">
        <v>417</v>
      </c>
      <c r="C553" s="222"/>
      <c r="D553" s="222"/>
      <c r="E553" s="223"/>
    </row>
    <row r="554" spans="1:5" ht="13.8" thickTop="1" x14ac:dyDescent="0.25"/>
    <row r="606" spans="1:5" x14ac:dyDescent="0.25">
      <c r="A606" s="219" t="s">
        <v>392</v>
      </c>
      <c r="B606" s="591" t="s">
        <v>313</v>
      </c>
      <c r="C606" s="591"/>
      <c r="D606" s="591"/>
      <c r="E606" s="221"/>
    </row>
    <row r="607" spans="1:5" x14ac:dyDescent="0.25">
      <c r="A607" s="227"/>
      <c r="B607" s="592" t="s">
        <v>409</v>
      </c>
      <c r="C607" s="592"/>
      <c r="D607" s="592"/>
    </row>
    <row r="608" spans="1:5" ht="13.8" thickBot="1" x14ac:dyDescent="0.3">
      <c r="A608" s="222" t="s">
        <v>393</v>
      </c>
      <c r="B608" s="222" t="s">
        <v>418</v>
      </c>
      <c r="C608" s="222"/>
      <c r="D608" s="222"/>
      <c r="E608" s="223"/>
    </row>
    <row r="609" ht="13.8" thickTop="1" x14ac:dyDescent="0.25"/>
    <row r="661" spans="1:5" x14ac:dyDescent="0.25">
      <c r="A661" s="219" t="s">
        <v>392</v>
      </c>
      <c r="B661" s="591" t="s">
        <v>313</v>
      </c>
      <c r="C661" s="591"/>
      <c r="D661" s="591"/>
      <c r="E661" s="221"/>
    </row>
    <row r="662" spans="1:5" x14ac:dyDescent="0.25">
      <c r="A662" s="227"/>
      <c r="B662" s="592" t="s">
        <v>403</v>
      </c>
      <c r="C662" s="592"/>
      <c r="D662" s="592"/>
    </row>
    <row r="663" spans="1:5" ht="13.8" thickBot="1" x14ac:dyDescent="0.3">
      <c r="A663" s="222" t="s">
        <v>393</v>
      </c>
      <c r="B663" s="222" t="s">
        <v>419</v>
      </c>
      <c r="C663" s="222"/>
      <c r="D663" s="222"/>
      <c r="E663" s="223"/>
    </row>
    <row r="664" spans="1:5" ht="13.8" thickTop="1" x14ac:dyDescent="0.25"/>
    <row r="716" spans="1:5" x14ac:dyDescent="0.25">
      <c r="A716" s="219" t="s">
        <v>392</v>
      </c>
      <c r="B716" s="591" t="s">
        <v>336</v>
      </c>
      <c r="C716" s="591"/>
      <c r="D716" s="591"/>
      <c r="E716" s="221"/>
    </row>
    <row r="717" spans="1:5" x14ac:dyDescent="0.25">
      <c r="A717" s="227"/>
      <c r="B717" s="593" t="s">
        <v>424</v>
      </c>
      <c r="C717" s="593"/>
      <c r="D717" s="593"/>
    </row>
    <row r="718" spans="1:5" ht="13.8" thickBot="1" x14ac:dyDescent="0.3">
      <c r="A718" s="222" t="s">
        <v>393</v>
      </c>
      <c r="B718" s="222" t="s">
        <v>420</v>
      </c>
      <c r="C718" s="222"/>
      <c r="D718" s="222"/>
      <c r="E718" s="223"/>
    </row>
    <row r="719" spans="1:5" ht="13.8" thickTop="1" x14ac:dyDescent="0.25"/>
    <row r="771" spans="1:5" x14ac:dyDescent="0.25">
      <c r="A771" s="219" t="s">
        <v>392</v>
      </c>
      <c r="B771" s="591" t="s">
        <v>410</v>
      </c>
      <c r="C771" s="591"/>
      <c r="D771" s="591"/>
      <c r="E771" s="221"/>
    </row>
    <row r="772" spans="1:5" ht="13.8" thickBot="1" x14ac:dyDescent="0.3">
      <c r="A772" s="222" t="s">
        <v>393</v>
      </c>
      <c r="B772" s="222" t="s">
        <v>421</v>
      </c>
      <c r="C772" s="222"/>
      <c r="D772" s="222"/>
      <c r="E772" s="223"/>
    </row>
    <row r="773" spans="1:5" ht="13.8" thickTop="1" x14ac:dyDescent="0.25"/>
    <row r="826" spans="1:5" x14ac:dyDescent="0.25">
      <c r="A826" s="219" t="s">
        <v>392</v>
      </c>
      <c r="B826" s="591" t="s">
        <v>411</v>
      </c>
      <c r="C826" s="591"/>
      <c r="D826" s="591"/>
      <c r="E826" s="221"/>
    </row>
    <row r="827" spans="1:5" ht="13.8" thickBot="1" x14ac:dyDescent="0.3">
      <c r="A827" s="222" t="s">
        <v>393</v>
      </c>
      <c r="B827" s="222" t="s">
        <v>422</v>
      </c>
      <c r="C827" s="222"/>
      <c r="D827" s="222"/>
      <c r="E827" s="223"/>
    </row>
    <row r="828" spans="1:5" ht="13.8" thickTop="1" x14ac:dyDescent="0.25"/>
    <row r="881" spans="1:5" x14ac:dyDescent="0.25">
      <c r="A881" s="219" t="s">
        <v>392</v>
      </c>
      <c r="B881" s="591" t="s">
        <v>411</v>
      </c>
      <c r="C881" s="591"/>
      <c r="D881" s="591"/>
      <c r="E881" s="221"/>
    </row>
    <row r="882" spans="1:5" ht="13.8" thickBot="1" x14ac:dyDescent="0.3">
      <c r="A882" s="222" t="s">
        <v>393</v>
      </c>
      <c r="B882" s="222" t="s">
        <v>412</v>
      </c>
      <c r="C882" s="222"/>
      <c r="D882" s="222"/>
      <c r="E882" s="223"/>
    </row>
    <row r="883" spans="1:5" ht="13.8" thickTop="1" x14ac:dyDescent="0.25"/>
  </sheetData>
  <mergeCells count="27">
    <mergeCell ref="B276:D276"/>
    <mergeCell ref="B331:D331"/>
    <mergeCell ref="B277:D277"/>
    <mergeCell ref="B278:D278"/>
    <mergeCell ref="B1:D1"/>
    <mergeCell ref="B56:D56"/>
    <mergeCell ref="B221:D221"/>
    <mergeCell ref="B166:D166"/>
    <mergeCell ref="B552:D552"/>
    <mergeCell ref="B386:D386"/>
    <mergeCell ref="B387:D387"/>
    <mergeCell ref="B279:D279"/>
    <mergeCell ref="B332:D332"/>
    <mergeCell ref="B441:D441"/>
    <mergeCell ref="B442:D442"/>
    <mergeCell ref="B496:D496"/>
    <mergeCell ref="B497:D497"/>
    <mergeCell ref="B551:D551"/>
    <mergeCell ref="B771:D771"/>
    <mergeCell ref="B826:D826"/>
    <mergeCell ref="B881:D881"/>
    <mergeCell ref="B606:D606"/>
    <mergeCell ref="B607:D607"/>
    <mergeCell ref="B661:D661"/>
    <mergeCell ref="B662:D662"/>
    <mergeCell ref="B716:D716"/>
    <mergeCell ref="B717:D717"/>
  </mergeCells>
  <pageMargins left="0.7" right="0.7" top="0.75" bottom="0.75" header="0.3" footer="0.3"/>
  <pageSetup orientation="portrait" r:id="rId1"/>
  <headerFooter>
    <oddHeader>&amp;C&amp;"Arial,Bold"&amp;UPhotos - Substrates E, Z</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Qualification_x0020_Level xmlns="5eed8692-564f-4cd0-bd75-33dfb5783679">JDM F17 Level 1</Qualification_x0020_Level>
    <Form_x0020_Type xmlns="5eed8692-564f-4cd0-bd75-33dfb5783679">Qualification Form</Form_x0020_Type>
    <Ordering xmlns="5eed8692-564f-4cd0-bd75-33dfb5783679">3</Ordering>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0FF83C74BE184489A045D35D514D571" ma:contentTypeVersion="8" ma:contentTypeDescription="Create a new document." ma:contentTypeScope="" ma:versionID="8849f4fae5306513373bc07b8a715b61">
  <xsd:schema xmlns:xsd="http://www.w3.org/2001/XMLSchema" xmlns:xs="http://www.w3.org/2001/XMLSchema" xmlns:p="http://schemas.microsoft.com/office/2006/metadata/properties" xmlns:ns2="5eed8692-564f-4cd0-bd75-33dfb5783679" xmlns:ns3="664d9e29-8501-41c1-9003-f68381947e86" targetNamespace="http://schemas.microsoft.com/office/2006/metadata/properties" ma:root="true" ma:fieldsID="355cc5cebf72f132ec3d575fcfc0e05c" ns2:_="" ns3:_="">
    <xsd:import namespace="5eed8692-564f-4cd0-bd75-33dfb5783679"/>
    <xsd:import namespace="664d9e29-8501-41c1-9003-f68381947e86"/>
    <xsd:element name="properties">
      <xsd:complexType>
        <xsd:sequence>
          <xsd:element name="documentManagement">
            <xsd:complexType>
              <xsd:all>
                <xsd:element ref="ns2:Qualification_x0020_Level" minOccurs="0"/>
                <xsd:element ref="ns2:MediaServiceMetadata" minOccurs="0"/>
                <xsd:element ref="ns2:MediaServiceFastMetadata" minOccurs="0"/>
                <xsd:element ref="ns2:Form_x0020_Type" minOccurs="0"/>
                <xsd:element ref="ns2:Ordering"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ed8692-564f-4cd0-bd75-33dfb5783679" elementFormDefault="qualified">
    <xsd:import namespace="http://schemas.microsoft.com/office/2006/documentManagement/types"/>
    <xsd:import namespace="http://schemas.microsoft.com/office/infopath/2007/PartnerControls"/>
    <xsd:element name="Qualification_x0020_Level" ma:index="8" nillable="true" ma:displayName="Qualification Level" ma:format="Dropdown" ma:internalName="Qualification_x0020_Level">
      <xsd:simpleType>
        <xsd:restriction base="dms:Choice">
          <xsd:enumeration value="JDM F17 Level 1"/>
          <xsd:enumeration value="JDM F17 Level 2"/>
          <xsd:enumeration value="JDM F17 Level 3"/>
          <xsd:enumeration value="JDM F20 Class 1"/>
          <xsd:enumeration value="JDM F20 Class 2"/>
          <xsd:enumeration value="JDM F20 Class 3"/>
          <xsd:enumeration value="JDM F14 Class 1A"/>
          <xsd:enumeration value="JDM F14 Class 2A"/>
          <xsd:enumeration value="JDM F14 Class 3A"/>
          <xsd:enumeration value="JDM F14 Class 4A"/>
          <xsd:enumeration value="JDM F14 Class 1B"/>
          <xsd:enumeration value="JDM F14 Class 2B"/>
          <xsd:enumeration value="JDM F14 Class 3B"/>
          <xsd:enumeration value="JDM F14 Class 4B"/>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Form_x0020_Type" ma:index="11" nillable="true" ma:displayName="Form Type" ma:default="Qualification Form" ma:format="Dropdown" ma:internalName="Form_x0020_Type">
      <xsd:simpleType>
        <xsd:restriction base="dms:Choice">
          <xsd:enumeration value="Qualification Form"/>
          <xsd:enumeration value="Informational"/>
          <xsd:enumeration value="Withdrawn"/>
        </xsd:restriction>
      </xsd:simpleType>
    </xsd:element>
    <xsd:element name="Ordering" ma:index="12" nillable="true" ma:displayName="Ordering" ma:indexed="true" ma:internalName="Ordering">
      <xsd:simpleType>
        <xsd:restriction base="dms:Number">
          <xsd:maxInclusive value="20"/>
          <xsd:minInclusive value="1"/>
        </xsd:restriction>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4d9e29-8501-41c1-9003-f68381947e8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928907-29A3-4E9E-9949-AE1F3264368B}">
  <ds:schemaRefs>
    <ds:schemaRef ds:uri="http://purl.org/dc/elements/1.1/"/>
    <ds:schemaRef ds:uri="http://purl.org/dc/dcmitype/"/>
    <ds:schemaRef ds:uri="http://purl.org/dc/terms/"/>
    <ds:schemaRef ds:uri="http://www.w3.org/XML/1998/namespace"/>
    <ds:schemaRef ds:uri="http://schemas.microsoft.com/office/infopath/2007/PartnerControls"/>
    <ds:schemaRef ds:uri="664d9e29-8501-41c1-9003-f68381947e86"/>
    <ds:schemaRef ds:uri="http://schemas.microsoft.com/office/2006/documentManagement/types"/>
    <ds:schemaRef ds:uri="http://schemas.openxmlformats.org/package/2006/metadata/core-properties"/>
    <ds:schemaRef ds:uri="5eed8692-564f-4cd0-bd75-33dfb5783679"/>
    <ds:schemaRef ds:uri="http://schemas.microsoft.com/office/2006/metadata/properties"/>
  </ds:schemaRefs>
</ds:datastoreItem>
</file>

<file path=customXml/itemProps2.xml><?xml version="1.0" encoding="utf-8"?>
<ds:datastoreItem xmlns:ds="http://schemas.openxmlformats.org/officeDocument/2006/customXml" ds:itemID="{1255A8E1-1C10-441B-81DC-7437CD0D90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ed8692-564f-4cd0-bd75-33dfb5783679"/>
    <ds:schemaRef ds:uri="664d9e29-8501-41c1-9003-f68381947e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0C9ABE-06B9-41B8-94E4-B4B16F3C1A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Form Instructions</vt:lpstr>
      <vt:lpstr>Process Information</vt:lpstr>
      <vt:lpstr>Results Table</vt:lpstr>
      <vt:lpstr>Photo Key</vt:lpstr>
      <vt:lpstr>Photo Sub. A</vt:lpstr>
      <vt:lpstr>Photo Sub. E,Z</vt:lpstr>
      <vt:lpstr>'Form Instructions'!Print_Area</vt:lpstr>
      <vt:lpstr>'Photo Sub. A'!Print_Area</vt:lpstr>
      <vt:lpstr>'Photo Sub. E,Z'!Print_Area</vt:lpstr>
      <vt:lpstr>'Results Table'!Print_Area</vt:lpstr>
      <vt:lpstr>'Process Information'!Print_Titles</vt:lpstr>
      <vt:lpstr>'Results Table'!Print_Titles</vt:lpstr>
    </vt:vector>
  </TitlesOfParts>
  <Manager/>
  <Company>Deere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JDM F17X2 Painted Plastics Qualification Form</dc:title>
  <dc:subject/>
  <dc:creator>Scott Knoll</dc:creator>
  <cp:keywords/>
  <dc:description/>
  <cp:lastModifiedBy>Scott Knoll</cp:lastModifiedBy>
  <cp:revision/>
  <dcterms:created xsi:type="dcterms:W3CDTF">2009-02-02T19:11:29Z</dcterms:created>
  <dcterms:modified xsi:type="dcterms:W3CDTF">2023-12-20T22:00:11Z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0x01010080FF83C74BE184489A045D35D514D571</vt:lpwstr>
  </property>
  <property fmtid="{D5CDD505-2E9C-101B-9397-08002B2CF9AE}" pid="3" name="TemplateUrl">
    <vt:lpwstr/>
  </property>
  <property fmtid="{D5CDD505-2E9C-101B-9397-08002B2CF9AE}" pid="4" name="Order">
    <vt:r8>1200</vt:r8>
  </property>
  <property fmtid="{D5CDD505-2E9C-101B-9397-08002B2CF9AE}" pid="5" name="xd_ProgID">
    <vt:lpwstr/>
  </property>
  <property fmtid="{D5CDD505-2E9C-101B-9397-08002B2CF9AE}" pid="6" name="MSIP_Label_6388fff8-b053-4fb1-90cd-f0bc93ae9791_Enabled">
    <vt:lpwstr>true</vt:lpwstr>
  </property>
  <property fmtid="{D5CDD505-2E9C-101B-9397-08002B2CF9AE}" pid="7" name="MSIP_Label_6388fff8-b053-4fb1-90cd-f0bc93ae9791_SetDate">
    <vt:lpwstr>2023-01-24T16:36:09Z</vt:lpwstr>
  </property>
  <property fmtid="{D5CDD505-2E9C-101B-9397-08002B2CF9AE}" pid="8" name="MSIP_Label_6388fff8-b053-4fb1-90cd-f0bc93ae9791_Method">
    <vt:lpwstr>Privileged</vt:lpwstr>
  </property>
  <property fmtid="{D5CDD505-2E9C-101B-9397-08002B2CF9AE}" pid="9" name="MSIP_Label_6388fff8-b053-4fb1-90cd-f0bc93ae9791_Name">
    <vt:lpwstr>Company Use</vt:lpwstr>
  </property>
  <property fmtid="{D5CDD505-2E9C-101B-9397-08002B2CF9AE}" pid="10" name="MSIP_Label_6388fff8-b053-4fb1-90cd-f0bc93ae9791_SiteId">
    <vt:lpwstr>39b03722-b836-496a-85ec-850f0957ca6b</vt:lpwstr>
  </property>
  <property fmtid="{D5CDD505-2E9C-101B-9397-08002B2CF9AE}" pid="11" name="MSIP_Label_6388fff8-b053-4fb1-90cd-f0bc93ae9791_ActionId">
    <vt:lpwstr>a63037ea-41a3-44ac-9787-d346d34a1074</vt:lpwstr>
  </property>
  <property fmtid="{D5CDD505-2E9C-101B-9397-08002B2CF9AE}" pid="12" name="MSIP_Label_6388fff8-b053-4fb1-90cd-f0bc93ae9791_ContentBits">
    <vt:lpwstr>2</vt:lpwstr>
  </property>
</Properties>
</file>