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https://deere-my.sharepoint.com/personal/knollscotta_johndeere_com/Documents/Documents/Supplier Qualification Process/JDSN Forms/"/>
    </mc:Choice>
  </mc:AlternateContent>
  <xr:revisionPtr revIDLastSave="253" documentId="13_ncr:1_{00FAECD8-717B-4D2C-9212-25FBDE7FBF77}" xr6:coauthVersionLast="47" xr6:coauthVersionMax="47" xr10:uidLastSave="{C88B4050-FE28-4BBE-BD57-490609DEE6D6}"/>
  <bookViews>
    <workbookView xWindow="-23148" yWindow="-108" windowWidth="23256" windowHeight="12576" xr2:uid="{00000000-000D-0000-FFFF-FFFF00000000}"/>
  </bookViews>
  <sheets>
    <sheet name="Form Instructions" sheetId="13" r:id="rId1"/>
    <sheet name="Process Information" sheetId="16" r:id="rId2"/>
    <sheet name="Results Table" sheetId="12" r:id="rId3"/>
    <sheet name="Photo Key" sheetId="17" r:id="rId4"/>
    <sheet name="Photo Sub. 1" sheetId="18" r:id="rId5"/>
    <sheet name="Photo Sub. 2" sheetId="22" r:id="rId6"/>
    <sheet name="Photo Sub. 3" sheetId="23" state="hidden" r:id="rId7"/>
    <sheet name="Photo Sub. 4" sheetId="24" state="hidden" r:id="rId8"/>
  </sheets>
  <definedNames>
    <definedName name="Dropdown9" localSheetId="2">'Results Table'!#REF!</definedName>
    <definedName name="_xlnm.Print_Area" localSheetId="0">'Form Instructions'!$A$1:$M$76</definedName>
    <definedName name="_xlnm.Print_Area" localSheetId="4">'Photo Sub. 1'!$A$1:$E$652</definedName>
    <definedName name="_xlnm.Print_Area" localSheetId="5">'Photo Sub. 2'!$A$1:$E$652</definedName>
    <definedName name="_xlnm.Print_Area" localSheetId="6">'Photo Sub. 3'!$A$1:$E$652</definedName>
    <definedName name="_xlnm.Print_Area" localSheetId="7">'Photo Sub. 4'!$A$1:$E$652</definedName>
    <definedName name="_xlnm.Print_Area" localSheetId="2">'Results Table'!$B$1:$M$49</definedName>
    <definedName name="_xlnm.Print_Titles" localSheetId="1">'Process Information'!$3:$4</definedName>
    <definedName name="_xlnm.Print_Titles" localSheetId="2">'Results Table'!$1:$4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4" i="16" l="1"/>
  <c r="E75" i="16"/>
  <c r="E73" i="16"/>
  <c r="Q46" i="16" l="1"/>
  <c r="J35" i="16" l="1"/>
  <c r="R17" i="16" l="1"/>
  <c r="K3" i="16" l="1"/>
  <c r="S42" i="12" l="1"/>
  <c r="U47" i="12" s="1"/>
  <c r="S25" i="12"/>
  <c r="V44" i="12" l="1"/>
  <c r="W44" i="12"/>
  <c r="T45" i="12"/>
  <c r="T46" i="12"/>
  <c r="U46" i="12"/>
  <c r="U44" i="12"/>
  <c r="T44" i="12"/>
  <c r="U45" i="12"/>
  <c r="T47" i="12"/>
  <c r="G51" i="16"/>
  <c r="S17" i="16" l="1"/>
  <c r="S19" i="16"/>
  <c r="S18" i="16"/>
  <c r="J3" i="12" l="1"/>
  <c r="J2" i="12"/>
  <c r="E3" i="12"/>
  <c r="B8" i="12" l="1"/>
  <c r="B16" i="12" l="1"/>
  <c r="C35" i="12"/>
  <c r="C31" i="12"/>
  <c r="C34" i="12"/>
  <c r="C30" i="12"/>
  <c r="U21" i="12"/>
  <c r="T23" i="12"/>
  <c r="T21" i="12"/>
  <c r="T20" i="12"/>
  <c r="U22" i="12"/>
  <c r="U20" i="12"/>
  <c r="T22" i="12"/>
  <c r="U23" i="12"/>
  <c r="J26" i="16"/>
  <c r="J25" i="16"/>
  <c r="J24" i="16"/>
  <c r="D24" i="16"/>
  <c r="Q44" i="16" s="1"/>
  <c r="D25" i="16"/>
  <c r="D26" i="16"/>
  <c r="D27" i="16"/>
  <c r="D28" i="16"/>
  <c r="D29" i="16"/>
  <c r="B1" i="12" l="1"/>
  <c r="R19" i="16"/>
  <c r="R18" i="16"/>
  <c r="S20" i="16" l="1"/>
  <c r="R20" i="16"/>
  <c r="J9" i="16" s="1"/>
  <c r="B82" i="16"/>
  <c r="J1" i="12" l="1"/>
  <c r="Q45" i="16"/>
  <c r="Q47" i="16" s="1"/>
  <c r="K4" i="16" s="1"/>
  <c r="B83" i="16"/>
  <c r="C3" i="12"/>
  <c r="C2" i="12"/>
  <c r="E2" i="12"/>
  <c r="B3" i="12"/>
  <c r="B2" i="12"/>
  <c r="D1" i="12"/>
  <c r="O18" i="12"/>
  <c r="B40" i="12" s="1"/>
  <c r="O5" i="12"/>
  <c r="B81" i="16"/>
  <c r="B80" i="16"/>
  <c r="B43" i="12" l="1"/>
  <c r="C42" i="12"/>
  <c r="B46" i="12"/>
  <c r="P6" i="12"/>
</calcChain>
</file>

<file path=xl/sharedStrings.xml><?xml version="1.0" encoding="utf-8"?>
<sst xmlns="http://schemas.openxmlformats.org/spreadsheetml/2006/main" count="639" uniqueCount="331">
  <si>
    <t>JDM F14X2: High Temperature Paint Process Qualification Request</t>
  </si>
  <si>
    <t>General Information</t>
  </si>
  <si>
    <r>
      <t>1)</t>
    </r>
    <r>
      <rPr>
        <sz val="7"/>
        <rFont val="Times New Roman"/>
        <family val="1"/>
      </rPr>
      <t xml:space="preserve">    </t>
    </r>
    <r>
      <rPr>
        <b/>
        <sz val="10"/>
        <rFont val="Arial"/>
        <family val="2"/>
      </rPr>
      <t>Prerequisites for Qualification</t>
    </r>
  </si>
  <si>
    <t xml:space="preserve">All Paint Qualification submissions are subject to review.  Submissions that do not meet the following requirements, or that are not submitted per these form instructions, may be rejected. </t>
  </si>
  <si>
    <t>●</t>
  </si>
  <si>
    <t>All required samples must be submitted for testing.  Incomplete submissions will be rejected without testing.</t>
  </si>
  <si>
    <t>All required information on the Process Information sheet must be completed.</t>
  </si>
  <si>
    <t>JDM F14X1 qualification is required of the paint material prior to completion of a JDM F14X2 Qualification.</t>
  </si>
  <si>
    <r>
      <t>2)</t>
    </r>
    <r>
      <rPr>
        <sz val="7"/>
        <rFont val="Times New Roman"/>
        <family val="1"/>
      </rPr>
      <t xml:space="preserve">     </t>
    </r>
    <r>
      <rPr>
        <b/>
        <sz val="10"/>
        <rFont val="Arial"/>
        <family val="2"/>
      </rPr>
      <t>Lead Free Requirement</t>
    </r>
  </si>
  <si>
    <t>ALL PAINT USED ON JOHN DEERE PRODUCTS SHALL BE LEAD FREE.  FOR PURPOSES OF THIS STANDARD, LEAD FREE IS DEFINED AS &lt;0.06% (600 PARTS PER MILLION) BY MASS IN THE DRY FILM.  ALL SUBMISSIONS WILL BE SCREENED UPON ARRIVAL AT THE MTIC PAINT LAB.</t>
  </si>
  <si>
    <r>
      <t>3)</t>
    </r>
    <r>
      <rPr>
        <sz val="7"/>
        <rFont val="Times New Roman"/>
        <family val="1"/>
      </rPr>
      <t xml:space="preserve">     </t>
    </r>
    <r>
      <rPr>
        <b/>
        <sz val="10"/>
        <rFont val="Arial"/>
        <family val="2"/>
      </rPr>
      <t>Additional Information</t>
    </r>
  </si>
  <si>
    <t>This process is used to qualify a paint process per JDM F14X2 requirements.  If this form is being used to qualify a process change, a Supplier Change Request (SCR) may also be required which is managed by the factory that is consuming the product.</t>
  </si>
  <si>
    <t>Responsibilities for Completing this Form</t>
  </si>
  <si>
    <r>
      <t>1)  The</t>
    </r>
    <r>
      <rPr>
        <b/>
        <sz val="10"/>
        <rFont val="Arial"/>
        <family val="2"/>
      </rPr>
      <t xml:space="preserve"> John Deere unit </t>
    </r>
    <r>
      <rPr>
        <sz val="10"/>
        <rFont val="Arial"/>
        <family val="2"/>
      </rPr>
      <t>requesting this qualification must complete the following actions:</t>
    </r>
  </si>
  <si>
    <t xml:space="preserve">Ensure that the form revision is not expired (see expiration date at top of page 1).  Best practice is to download a new form from the Global Paint Team SharePoint site for each new project (see link below).  To ensure that current forms are utilized, projects submitted with expired revisions will be rejected.  </t>
  </si>
  <si>
    <t>http://share-internal.deere.com/teams/gpt/SitePages/SupplierPaint.aspx</t>
  </si>
  <si>
    <t xml:space="preserve">Complete the "Requesting Unit Information" table on the Process Information sheet </t>
  </si>
  <si>
    <t>Save the file with a new name, replacing the word BLANK with the supplier name and paint requirement.</t>
  </si>
  <si>
    <t>Forward the document to the supplier of the parts requiring paint qualification.</t>
  </si>
  <si>
    <r>
      <t xml:space="preserve">2)  The </t>
    </r>
    <r>
      <rPr>
        <b/>
        <sz val="10"/>
        <rFont val="Arial"/>
        <family val="2"/>
      </rPr>
      <t>tier 1 supplier</t>
    </r>
    <r>
      <rPr>
        <sz val="10"/>
        <rFont val="Arial"/>
        <family val="2"/>
      </rPr>
      <t xml:space="preserve"> must complete the following actions:  </t>
    </r>
  </si>
  <si>
    <t xml:space="preserve">Complete the "Part Supplier Information" table on the Process Information sheet </t>
  </si>
  <si>
    <t>Identify the substrates that require qualification in the "Painted Panel Submission Information" on the Process Information sheet.</t>
  </si>
  <si>
    <r>
      <t xml:space="preserve">3)  The </t>
    </r>
    <r>
      <rPr>
        <b/>
        <sz val="10"/>
        <rFont val="Arial"/>
        <family val="2"/>
      </rPr>
      <t>painting facility</t>
    </r>
    <r>
      <rPr>
        <sz val="10"/>
        <rFont val="Arial"/>
        <family val="2"/>
      </rPr>
      <t xml:space="preserve"> </t>
    </r>
    <r>
      <rPr>
        <b/>
        <sz val="10"/>
        <rFont val="Arial"/>
        <family val="2"/>
      </rPr>
      <t>or tier 1 supplier</t>
    </r>
    <r>
      <rPr>
        <sz val="10"/>
        <rFont val="Arial"/>
        <family val="2"/>
      </rPr>
      <t xml:space="preserve"> must complete following tables in the process information sheet:  "Painting Facility Information", "Topcoat Information", "Primer Information", and "Pretreatment Process Information".  The completed form is to be returned to the John Deere unit contact prior to submitting samples for testing.</t>
    </r>
  </si>
  <si>
    <t>Preparing Samples for Qualification Testing</t>
  </si>
  <si>
    <t>JDM F14X2 qualification is substrate and process specific.  Each substrate and paint material combination supplied to John Deere requires qualification.  All samples must be processed through the production paint process, including pretreatment, paint application, and cure.</t>
  </si>
  <si>
    <r>
      <t>Substrate C:</t>
    </r>
    <r>
      <rPr>
        <sz val="7"/>
        <rFont val="Times New Roman"/>
        <family val="1"/>
      </rPr>
      <t xml:space="preserve">    </t>
    </r>
    <r>
      <rPr>
        <b/>
        <sz val="10"/>
        <rFont val="Arial"/>
        <family val="2"/>
      </rPr>
      <t xml:space="preserve">Ten (10) Samples of </t>
    </r>
    <r>
      <rPr>
        <b/>
        <u/>
        <sz val="10"/>
        <rFont val="Arial"/>
        <family val="2"/>
      </rPr>
      <t>Each</t>
    </r>
    <r>
      <rPr>
        <b/>
        <sz val="10"/>
        <rFont val="Arial"/>
        <family val="2"/>
      </rPr>
      <t xml:space="preserve"> Production Substrate (Aluminized Steel, Cold Rolled Steel, etc.)</t>
    </r>
  </si>
  <si>
    <t>Samples may be production parts, or samples cut from production material.</t>
  </si>
  <si>
    <t>Samples must measure approximately 4” x 6” to 4” x 12”  (100mm x 150mm to 100mm x 300mm)</t>
  </si>
  <si>
    <t xml:space="preserve">NOTE:  A separate form is required for each performance requirement.  Multiple substrates can be qualified on one form as long as they have the same performance requirement (i.e. JDM F14T1A).  </t>
  </si>
  <si>
    <t>continued on page 2</t>
  </si>
  <si>
    <t>Submitting Forms and Samples for Qualification Testing</t>
  </si>
  <si>
    <t>1)  Submitting the Forms to the MTIC Paint Lab (John Deere unit contact)</t>
  </si>
  <si>
    <t>Send the forms in native format to the unit contact and the MTIC Paint Lab (email address listed below).</t>
  </si>
  <si>
    <t>MTICPaintLab@JohnDeere.com</t>
  </si>
  <si>
    <t>2)  Submitting Samples</t>
  </si>
  <si>
    <t>Submit the samples with a printed copy of the Process Information pages to the address below.</t>
  </si>
  <si>
    <t>Moline Technology Innovation Center 
ATTN: Paint Lab
One John Deere Place
Moline, IL  61265-8089  USA</t>
  </si>
  <si>
    <t>3)  Tracking Projects-  John Deere personnel may track projects at the Global Paint Team SharePoint site listed below.</t>
  </si>
  <si>
    <t>Additional Information Regarding Print Designations for JDM F14</t>
  </si>
  <si>
    <t>Temperature Classification, Physical Property Classification, and Color must be selected</t>
  </si>
  <si>
    <t>in the "Requesting Unit and Paint Requirement Information" table.</t>
  </si>
  <si>
    <t xml:space="preserve">Previous revisions of JDM F14 did not contain a separate Physical Property </t>
  </si>
  <si>
    <t xml:space="preserve">Classification (Class A or Class B).  </t>
  </si>
  <si>
    <t xml:space="preserve">If the print does not contain a Physical Property Classification, use the tabel below or </t>
  </si>
  <si>
    <t xml:space="preserve">Table 6 in JDM F14 to determine the appropriate Physical Property Classification. </t>
  </si>
  <si>
    <t>Correlation Between Previous JDM F14 Revisions and Current Revision</t>
  </si>
  <si>
    <t>Performance Class</t>
  </si>
  <si>
    <t>Previous Designations</t>
  </si>
  <si>
    <t>Current Designations</t>
  </si>
  <si>
    <t>JDM F14T1</t>
  </si>
  <si>
    <t>JDM F14T1B</t>
  </si>
  <si>
    <t>JDM F14T2</t>
  </si>
  <si>
    <t>JDM F14T2B</t>
  </si>
  <si>
    <t>JDM F14T3</t>
  </si>
  <si>
    <t>JDM F14T3A</t>
  </si>
  <si>
    <t>4 (Aluminized Substrates)</t>
  </si>
  <si>
    <t>JDM F14T4</t>
  </si>
  <si>
    <t>4 (All other substrates)</t>
  </si>
  <si>
    <t>JDM F14T4A</t>
  </si>
  <si>
    <t>Designation Example</t>
  </si>
  <si>
    <t xml:space="preserve">For full explaination of JDM F14 requirements and designations, refer to the JDM F14 standard.  This standard is available to </t>
  </si>
  <si>
    <t>suppliers on the John Deere Supplier Network (JDSN) at:</t>
  </si>
  <si>
    <t>https://jdsn.deere.com</t>
  </si>
  <si>
    <t xml:space="preserve">JDM F14X2 High Temperature Paint Process Qualification </t>
  </si>
  <si>
    <t>Hide these columns</t>
  </si>
  <si>
    <t>Paint Process Information</t>
  </si>
  <si>
    <t>Validation Lists</t>
  </si>
  <si>
    <t>Validation and Look up tables</t>
  </si>
  <si>
    <t>Required Fields</t>
  </si>
  <si>
    <t>Primer Cond. Formt</t>
  </si>
  <si>
    <t>Yes/No</t>
  </si>
  <si>
    <t>Temperature Class</t>
  </si>
  <si>
    <t>Optional Fields</t>
  </si>
  <si>
    <t>Yes</t>
  </si>
  <si>
    <t>Select</t>
  </si>
  <si>
    <t xml:space="preserve">Requesting Unit and Paint Requirement Information </t>
  </si>
  <si>
    <t>Date</t>
  </si>
  <si>
    <t>leave cell above blank</t>
  </si>
  <si>
    <t>No</t>
  </si>
  <si>
    <t>JDM F14 Class 1</t>
  </si>
  <si>
    <t>John Deere Unit</t>
  </si>
  <si>
    <t>JDM F14 Class 2</t>
  </si>
  <si>
    <t>John Deere Unit Contact</t>
  </si>
  <si>
    <t>Paint Type</t>
  </si>
  <si>
    <t>Resin Technology</t>
  </si>
  <si>
    <t>JDM F14 Class 3</t>
  </si>
  <si>
    <t>Temperature Classification</t>
  </si>
  <si>
    <t>Print Designation</t>
  </si>
  <si>
    <t>Liquid Spray</t>
  </si>
  <si>
    <t>Silicone Paint</t>
  </si>
  <si>
    <t>JDM F14 Class 4</t>
  </si>
  <si>
    <t>Physical Property Classification</t>
  </si>
  <si>
    <t>Powder Coat</t>
  </si>
  <si>
    <t>Ceramic Coating</t>
  </si>
  <si>
    <t>Color requirement per JDM F9</t>
  </si>
  <si>
    <t>Other (describe here)</t>
  </si>
  <si>
    <t>Other</t>
  </si>
  <si>
    <t>Physical Property Class</t>
  </si>
  <si>
    <t>Reason for Submission</t>
  </si>
  <si>
    <t>List any additional requirements or exceptions below</t>
  </si>
  <si>
    <t>Class A</t>
  </si>
  <si>
    <t>A</t>
  </si>
  <si>
    <t>Process Type</t>
  </si>
  <si>
    <t>Reason for submission</t>
  </si>
  <si>
    <t>Class B</t>
  </si>
  <si>
    <t>B</t>
  </si>
  <si>
    <t>Automated Spray System</t>
  </si>
  <si>
    <t>Process Change</t>
  </si>
  <si>
    <t>Part Supplier Information (first tier supplier)</t>
  </si>
  <si>
    <t>Immersion Pretreatment</t>
  </si>
  <si>
    <t>New Qualification</t>
  </si>
  <si>
    <t>Designation Builder</t>
  </si>
  <si>
    <t>Supplier Name</t>
  </si>
  <si>
    <t>Supplier Number</t>
  </si>
  <si>
    <t>Blast Clean only</t>
  </si>
  <si>
    <t>Additional Substrate</t>
  </si>
  <si>
    <t>JDM F14</t>
  </si>
  <si>
    <t>Street Address</t>
  </si>
  <si>
    <t>Primary Contact Name</t>
  </si>
  <si>
    <t>Manual Spray Wand</t>
  </si>
  <si>
    <t>Requalification</t>
  </si>
  <si>
    <t>Color</t>
  </si>
  <si>
    <t>City</t>
  </si>
  <si>
    <t>Contact Phone</t>
  </si>
  <si>
    <t>Follow up</t>
  </si>
  <si>
    <t>Temp</t>
  </si>
  <si>
    <t>State</t>
  </si>
  <si>
    <t>Contact email</t>
  </si>
  <si>
    <t>Physical</t>
  </si>
  <si>
    <t>Postal Code</t>
  </si>
  <si>
    <t>Is this part supplier also the Painter?</t>
  </si>
  <si>
    <t>Print</t>
  </si>
  <si>
    <t>Country</t>
  </si>
  <si>
    <t>Pretreatment Chemical</t>
  </si>
  <si>
    <t>Cleaner Technology</t>
  </si>
  <si>
    <t>None</t>
  </si>
  <si>
    <t>Acid Based</t>
  </si>
  <si>
    <t>Painting Facility Information</t>
  </si>
  <si>
    <t>Transition Metal (i.e. Zirconium)</t>
  </si>
  <si>
    <t>Alkaline based</t>
  </si>
  <si>
    <t>Silane</t>
  </si>
  <si>
    <t>Neutral</t>
  </si>
  <si>
    <t>F9T - Low Gloss Black</t>
  </si>
  <si>
    <t>T</t>
  </si>
  <si>
    <t>Silver</t>
  </si>
  <si>
    <t>J</t>
  </si>
  <si>
    <t>Process Name (line)</t>
  </si>
  <si>
    <t xml:space="preserve">Cure Time </t>
  </si>
  <si>
    <t>minutes</t>
  </si>
  <si>
    <t>Substrates</t>
  </si>
  <si>
    <t>Pretreatment Stages</t>
  </si>
  <si>
    <t>Final Rinse before paint</t>
  </si>
  <si>
    <t>Cure Temperature</t>
  </si>
  <si>
    <t>select</t>
  </si>
  <si>
    <t>DI Water</t>
  </si>
  <si>
    <t xml:space="preserve"> </t>
  </si>
  <si>
    <t>Aluminized Steel</t>
  </si>
  <si>
    <t>RO Water</t>
  </si>
  <si>
    <t>Stainless Steel</t>
  </si>
  <si>
    <t>City Water</t>
  </si>
  <si>
    <t>Rinse conductivity limit</t>
  </si>
  <si>
    <t>Topcoat Information</t>
  </si>
  <si>
    <t>Cast Iron</t>
  </si>
  <si>
    <t>If other, list here</t>
  </si>
  <si>
    <t>Topcoat supplier</t>
  </si>
  <si>
    <t>Cold Rolled Steel</t>
  </si>
  <si>
    <t>Coating Technology</t>
  </si>
  <si>
    <t>Aluminized Stainless</t>
  </si>
  <si>
    <t>Formula (Product Code)</t>
  </si>
  <si>
    <t>Paint Color</t>
  </si>
  <si>
    <t>Hot Rolled Steel</t>
  </si>
  <si>
    <t>If other color, list here</t>
  </si>
  <si>
    <t>Testing Lab Information</t>
  </si>
  <si>
    <t>MTIC Paint Lab</t>
  </si>
  <si>
    <t>India Paint Lab</t>
  </si>
  <si>
    <t xml:space="preserve">Primer Information </t>
  </si>
  <si>
    <t>One John Deere Place</t>
  </si>
  <si>
    <t>Prime-coat supplier</t>
  </si>
  <si>
    <t>Moline, IL  61265</t>
  </si>
  <si>
    <t xml:space="preserve">Reporting </t>
  </si>
  <si>
    <t>USA</t>
  </si>
  <si>
    <t>India</t>
  </si>
  <si>
    <t>JOHN DEERE ONLY</t>
  </si>
  <si>
    <t>Failed - This substrate does not meet the requirements of JDM F14</t>
  </si>
  <si>
    <t>File Naming</t>
  </si>
  <si>
    <t>Qualified - JDM F14 Class 1</t>
  </si>
  <si>
    <t>Qualified - JDM F14 Class 2</t>
  </si>
  <si>
    <t>Pretreatment Process Information</t>
  </si>
  <si>
    <t>Qualified - JDM F14 Class 3</t>
  </si>
  <si>
    <t>Number of Stages</t>
  </si>
  <si>
    <t>Chemical Supplier</t>
  </si>
  <si>
    <t>Qualified - JDM F14 Class 4</t>
  </si>
  <si>
    <t>Follow up required, see below.</t>
  </si>
  <si>
    <t>Abrasive Blasting</t>
  </si>
  <si>
    <t>If yes, describe media</t>
  </si>
  <si>
    <t>Conditional - See restrictions below.</t>
  </si>
  <si>
    <t>Painted Panel Submission Information (painted in the production process described above)</t>
  </si>
  <si>
    <r>
      <t>Substrate C: Production Substrates for Qualification</t>
    </r>
    <r>
      <rPr>
        <sz val="10"/>
        <rFont val="Arial"/>
        <family val="2"/>
      </rPr>
      <t xml:space="preserve"> (note: lab panels do not qualify as production substrate)</t>
    </r>
  </si>
  <si>
    <t>Substrate 1</t>
  </si>
  <si>
    <t>Comments</t>
  </si>
  <si>
    <t>Substrate 2</t>
  </si>
  <si>
    <t>Substrate 3</t>
  </si>
  <si>
    <t>Substrate 4</t>
  </si>
  <si>
    <t>Note:  This form can be used to qualify multiple substrates to the same temperature and physical property classes.  A separate form must be used if temperature and physical property classes are not identical.</t>
  </si>
  <si>
    <t>Comments:</t>
  </si>
  <si>
    <r>
      <t xml:space="preserve">TESTING INFORMATION </t>
    </r>
    <r>
      <rPr>
        <sz val="10"/>
        <rFont val="Arial"/>
        <family val="2"/>
      </rPr>
      <t>(to be completed by testing facility)</t>
    </r>
  </si>
  <si>
    <t>LAB NAME:</t>
  </si>
  <si>
    <t>CONTACT NAME:</t>
  </si>
  <si>
    <t>STREET ADDRESS:</t>
  </si>
  <si>
    <t>CONTACT EMAIL:</t>
  </si>
  <si>
    <t>City, State, Postal Code</t>
  </si>
  <si>
    <r>
      <t>RESULTS</t>
    </r>
    <r>
      <rPr>
        <sz val="10"/>
        <rFont val="Arial"/>
        <family val="2"/>
      </rPr>
      <t xml:space="preserve"> (to be completed by John Deere ONLY)</t>
    </r>
  </si>
  <si>
    <t>Production Substrate</t>
  </si>
  <si>
    <t>Qualification Status</t>
  </si>
  <si>
    <t>Restrictions:</t>
  </si>
  <si>
    <t>Report Completed by:</t>
  </si>
  <si>
    <t>Date:</t>
  </si>
  <si>
    <t>NOTE:  Any qualification indicated above applies only to the process and substrates documented in this report.  The process will need to be re-qualified if any changes are made to this documented process, or if additional substrates are to be supplied.</t>
  </si>
  <si>
    <r>
      <rPr>
        <u/>
        <sz val="10"/>
        <color theme="0"/>
        <rFont val="Arial"/>
        <family val="2"/>
      </rPr>
      <t>Follow Up Requirements</t>
    </r>
    <r>
      <rPr>
        <sz val="10"/>
        <color theme="0"/>
        <rFont val="Arial"/>
        <family val="2"/>
      </rPr>
      <t>:  All failures identified in the results table must be corrected.  Once a corrective action has been implemented, 4 panels of each substrate with failures must be submitted to the testing facility with printed copies of this report and the corrective action.</t>
    </r>
  </si>
  <si>
    <t>Corrosion Resistance Properties</t>
  </si>
  <si>
    <t>TEST REQUIRED</t>
  </si>
  <si>
    <t>REQUIREMENT</t>
  </si>
  <si>
    <t xml:space="preserve">RESULTS </t>
  </si>
  <si>
    <t>DFT (μm)</t>
  </si>
  <si>
    <t>PASS/FAIL</t>
  </si>
  <si>
    <t>COMMENTS</t>
  </si>
  <si>
    <t>Salt Spray
(JDQ 115)</t>
  </si>
  <si>
    <t>Cyclic Corrosion Resistance 
(JDQ 159)</t>
  </si>
  <si>
    <t>Humidity Resistance
(JDQ120)</t>
  </si>
  <si>
    <t>PASS</t>
  </si>
  <si>
    <t>Salt Spray
(JDQ 115)
Class 1 (96 hours)</t>
  </si>
  <si>
    <t>Cyclic Corrosion Resistance 
(JDQ 159)
Class 1: 20 Cycles</t>
  </si>
  <si>
    <t>Humidity Resistance
(JDQ120)
Class 1 (96 hours)</t>
  </si>
  <si>
    <t>&lt; 3.0 mm Mean Creep from Scribe</t>
  </si>
  <si>
    <t>FAIL</t>
  </si>
  <si>
    <t>Salt Spray
(JDQ 115)
Class 2 (96 hours)</t>
  </si>
  <si>
    <t>Cyclic Corrosion Resistance 
(JDQ 159)
Class 2: 20 Cycles</t>
  </si>
  <si>
    <t>Humidity Resistance
(JDQ120)
Class 2 (96 hours)</t>
  </si>
  <si>
    <t>N/A</t>
  </si>
  <si>
    <t>Salt Spray
(JDQ 115)
Class 3 (192 hours)</t>
  </si>
  <si>
    <t>Cyclic Corrosion Resistance 
(JDQ 159)
Class 3: 20 Cycles</t>
  </si>
  <si>
    <t>Humidity Resistance
(JDQ120)
Class 3 (192 hours)</t>
  </si>
  <si>
    <t>&lt;8 mm Maximum Creep from Scribe</t>
  </si>
  <si>
    <t>Salt Spray
(JDQ 115)
Class 4 (192 hours)</t>
  </si>
  <si>
    <t>Cyclic Corrosion Resistance 
(JDQ 159)
Class 4: 20 Cycles</t>
  </si>
  <si>
    <t>Humidity Resistance
(JDQ120)
Class 4 (192 hours)</t>
  </si>
  <si>
    <t>10 ASTM Blister Rating</t>
  </si>
  <si>
    <t>≥ 8 ASTM Surface Rust Rating</t>
  </si>
  <si>
    <t>10 ASTM Surface Rust Rating</t>
  </si>
  <si>
    <t>Post Thermal Salt Spray
(JDQ 115)
(24 hours)</t>
  </si>
  <si>
    <t>≥ F</t>
  </si>
  <si>
    <t>≥ B</t>
  </si>
  <si>
    <t>425°C</t>
  </si>
  <si>
    <t>Hardness: ≥HB</t>
  </si>
  <si>
    <t>Heat Resistance
24 hours (JDQ 147)</t>
  </si>
  <si>
    <t>Cyclic Temperature 
Resistance (JDQ 148)</t>
  </si>
  <si>
    <t>Thermal Shock Resistance
(JDQ 149)</t>
  </si>
  <si>
    <t>Post Thermal Salt Spray
(JDQ 115)
Class 1 (24 hours)</t>
  </si>
  <si>
    <t>Cyclic Corrosion Resistance 
(JDQ 159)
Class 1: 10 Cycles</t>
  </si>
  <si>
    <t>360°C</t>
  </si>
  <si>
    <t>Heat Resistance
24 hours (JDQ 147)
Class 1: 360° C</t>
  </si>
  <si>
    <t>Cyclic Temperature 
Resistance (JDQ 148)
Class 1: 360° C</t>
  </si>
  <si>
    <t>Thermal Shock Resistance
(JDQ 149)
Class 1: 360° C</t>
  </si>
  <si>
    <t>Post Thermal Salt Spray
(JDQ 115)
Class 2 (24 hours)</t>
  </si>
  <si>
    <t>Cyclic Corrosion Resistance 
(JDQ 159)
Class 2: 10 Cycles</t>
  </si>
  <si>
    <t>400°C</t>
  </si>
  <si>
    <t>Heat Resistance
24 hours (JDQ 147)
Class 2: 400° C</t>
  </si>
  <si>
    <t>Cyclic Temperature 
Resistance (JDQ 148)
Class 2: 400° C</t>
  </si>
  <si>
    <t>Thermal Shock Resistance
(JDQ 149)
Class 2: 400° C</t>
  </si>
  <si>
    <t>Post Thermal Salt Spray
(JDQ 115)
Class 3 (24 hours)</t>
  </si>
  <si>
    <t>Cyclic Corrosion Resistance 
(JDQ 159)
Class 3: 10 Cycles</t>
  </si>
  <si>
    <t>Heat Resistance
24 hours (JDQ 147)
Class 3: 425° C</t>
  </si>
  <si>
    <t>Cyclic Temperature 
Resistance (JDQ 148)
Class 3: 425° C</t>
  </si>
  <si>
    <t>Thermal Shock Resistance
(JDQ 149)
Class 3: 425° C</t>
  </si>
  <si>
    <t>Post Thermal Salt Spray
(JDQ 115)
Class 4 (24 hours)</t>
  </si>
  <si>
    <t>Cyclic Corrosion Resistance 
(JDQ 159)
Class 4: 10 Cycles</t>
  </si>
  <si>
    <t>600°C</t>
  </si>
  <si>
    <t>Heat Resistance
24 hours (JDQ 147)
Class 4: 600° C</t>
  </si>
  <si>
    <t>Cyclic Temperature 
Resistance (JDQ 148)
Class 4: 600° C</t>
  </si>
  <si>
    <t>Thermal Shock Resistance
(JDQ 149)
Class 4: 600° C</t>
  </si>
  <si>
    <t>Hardness</t>
  </si>
  <si>
    <t>Adhesion</t>
  </si>
  <si>
    <t>Initial Gloss</t>
  </si>
  <si>
    <t>Color Stability</t>
  </si>
  <si>
    <t>≥ H</t>
  </si>
  <si>
    <t>0 ≤ 20</t>
  </si>
  <si>
    <t>≤10 ΔE00  (JDQ114A)</t>
  </si>
  <si>
    <t>Humidity Resistance
(JDQ120)
(192 hours)</t>
  </si>
  <si>
    <t>Salt Spray
(JDQ 115)
(192 hours)</t>
  </si>
  <si>
    <t>Physical and Color Properties</t>
  </si>
  <si>
    <t>≥ C</t>
  </si>
  <si>
    <t>Not Required</t>
  </si>
  <si>
    <t>≤15 ΔE00  (JDQ114A)</t>
  </si>
  <si>
    <t>Humidity Resistance
(JDQ120)
(96 hours)</t>
  </si>
  <si>
    <t>Salt Spray
(JDQ 115)
(96 hours)</t>
  </si>
  <si>
    <t>Pencil Hardness (JDQ11)</t>
  </si>
  <si>
    <t>Dry Adhesion (JDQ17)</t>
  </si>
  <si>
    <t>DEERE ONLY</t>
  </si>
  <si>
    <t>H</t>
  </si>
  <si>
    <t>2H</t>
  </si>
  <si>
    <t>&gt;2H</t>
  </si>
  <si>
    <t>Initial Color (JDQ14)</t>
  </si>
  <si>
    <t>Visual Match</t>
  </si>
  <si>
    <t>Pass</t>
  </si>
  <si>
    <t>F</t>
  </si>
  <si>
    <t>Instrumental Color (JDQ 114C)</t>
  </si>
  <si>
    <r>
      <t>Report (DE</t>
    </r>
    <r>
      <rPr>
        <vertAlign val="subscript"/>
        <sz val="10"/>
        <rFont val="Arial"/>
        <family val="2"/>
      </rPr>
      <t>2000</t>
    </r>
    <r>
      <rPr>
        <sz val="10"/>
        <rFont val="Arial"/>
        <family val="2"/>
      </rPr>
      <t>)</t>
    </r>
  </si>
  <si>
    <t>Initial Gloss* (JDQ12)</t>
  </si>
  <si>
    <t>Fail</t>
  </si>
  <si>
    <t>Color Stability (JDQ 147)</t>
  </si>
  <si>
    <t>C</t>
  </si>
  <si>
    <t>D</t>
  </si>
  <si>
    <t>E</t>
  </si>
  <si>
    <t>Thermal Properties</t>
  </si>
  <si>
    <t>Appearance: Pass</t>
  </si>
  <si>
    <t>Adhesion: ≥ C</t>
  </si>
  <si>
    <t>Cycles Completed: 3</t>
  </si>
  <si>
    <t>Gloss</t>
  </si>
  <si>
    <t>XRF LEAD SCREEN (JDQ161)</t>
  </si>
  <si>
    <t>Photos</t>
  </si>
  <si>
    <t>Salt Spray (JDQ 115)</t>
  </si>
  <si>
    <t>Humidity Resistance (JDQ120)</t>
  </si>
  <si>
    <t>Initial Color - JDM F9 Standard* (JDQ14)</t>
  </si>
  <si>
    <t>Note to testing labs: Right click on worksheet tab to unhide worksheets for additional substrate photos.</t>
  </si>
  <si>
    <t>Test:</t>
  </si>
  <si>
    <t>Photo ID:</t>
  </si>
  <si>
    <t>Post Thermal Salt Spray
(JDQ 115)</t>
  </si>
  <si>
    <t>Validation Tables (Hide these columns)</t>
  </si>
  <si>
    <t>Initial Color - JDM F9 Standard* (JDQ14)
Initial Gloss* (JDQ12)</t>
  </si>
  <si>
    <t>Revision Date: 20 December 2023</t>
  </si>
  <si>
    <t>Revision Expiration: 30 September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</si>
</sst>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d\-mmm\-yy;@"/>
  </numFmts>
  <fonts count="23" x14ac:knownFonts="1">
    <font>
      <sz val="10"/>
      <name val="Arial"/>
    </font>
    <font>
      <sz val="8"/>
      <name val="Arial"/>
      <family val="2"/>
    </font>
    <font>
      <sz val="8"/>
      <name val="Arial Black"/>
      <family val="2"/>
    </font>
    <font>
      <sz val="10"/>
      <name val="Arial"/>
      <family val="2"/>
    </font>
    <font>
      <sz val="11"/>
      <color indexed="8"/>
      <name val="Calibri"/>
      <family val="2"/>
    </font>
    <font>
      <sz val="10"/>
      <color indexed="8"/>
      <name val="Arial"/>
      <family val="2"/>
    </font>
    <font>
      <b/>
      <sz val="10"/>
      <name val="Arial"/>
      <family val="2"/>
    </font>
    <font>
      <b/>
      <sz val="16"/>
      <name val="Arial"/>
      <family val="2"/>
    </font>
    <font>
      <sz val="7"/>
      <name val="Times New Roman"/>
      <family val="1"/>
    </font>
    <font>
      <sz val="10"/>
      <name val="Symbol"/>
      <family val="1"/>
      <charset val="2"/>
    </font>
    <font>
      <b/>
      <u/>
      <sz val="10"/>
      <name val="Arial"/>
      <family val="2"/>
    </font>
    <font>
      <u/>
      <sz val="10"/>
      <name val="Arial"/>
      <family val="2"/>
    </font>
    <font>
      <b/>
      <sz val="18"/>
      <name val="Arial"/>
      <family val="2"/>
    </font>
    <font>
      <sz val="10"/>
      <color theme="0"/>
      <name val="Arial"/>
      <family val="2"/>
    </font>
    <font>
      <b/>
      <sz val="14"/>
      <name val="Arial"/>
      <family val="2"/>
    </font>
    <font>
      <sz val="9"/>
      <name val="Arial"/>
      <family val="2"/>
    </font>
    <font>
      <b/>
      <sz val="12"/>
      <name val="Arial"/>
      <family val="2"/>
    </font>
    <font>
      <sz val="10"/>
      <color rgb="FFFF0000"/>
      <name val="Arial"/>
      <family val="2"/>
    </font>
    <font>
      <u/>
      <sz val="10"/>
      <color theme="10"/>
      <name val="Arial"/>
      <family val="2"/>
    </font>
    <font>
      <u/>
      <sz val="10"/>
      <color theme="0"/>
      <name val="Arial"/>
      <family val="2"/>
    </font>
    <font>
      <b/>
      <sz val="10"/>
      <color rgb="FFFF0000"/>
      <name val="Arial"/>
      <family val="2"/>
    </font>
    <font>
      <b/>
      <sz val="11"/>
      <color indexed="8"/>
      <name val="Calibri"/>
      <family val="2"/>
    </font>
    <font>
      <vertAlign val="subscript"/>
      <sz val="10"/>
      <name val="Arial"/>
      <family val="2"/>
    </font>
  </fonts>
  <fills count="6">
    <fill>
      <patternFill patternType="none"/>
    </fill>
    <fill>
      <patternFill patternType="gray125"/>
    </fill>
    <fill>
      <patternFill patternType="solid">
        <fgColor theme="0"/>
        <bgColor indexed="64"/>
      </patternFill>
    </fill>
    <fill>
      <patternFill patternType="solid">
        <fgColor rgb="FFFFFAC7"/>
        <bgColor indexed="64"/>
      </patternFill>
    </fill>
    <fill>
      <patternFill patternType="solid">
        <fgColor rgb="FFE6E6E6"/>
        <bgColor indexed="64"/>
      </patternFill>
    </fill>
    <fill>
      <patternFill patternType="solid">
        <fgColor theme="2"/>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auto="1"/>
      </right>
      <top/>
      <bottom/>
      <diagonal/>
    </border>
    <border>
      <left style="medium">
        <color indexed="64"/>
      </left>
      <right/>
      <top style="hair">
        <color indexed="64"/>
      </top>
      <bottom/>
      <diagonal/>
    </border>
    <border>
      <left/>
      <right/>
      <top style="hair">
        <color auto="1"/>
      </top>
      <bottom/>
      <diagonal/>
    </border>
    <border>
      <left/>
      <right style="hair">
        <color auto="1"/>
      </right>
      <top style="hair">
        <color auto="1"/>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medium">
        <color indexed="64"/>
      </bottom>
      <diagonal/>
    </border>
    <border>
      <left style="hair">
        <color indexed="64"/>
      </left>
      <right style="hair">
        <color indexed="64"/>
      </right>
      <top style="thin">
        <color indexed="64"/>
      </top>
      <bottom style="hair">
        <color indexed="64"/>
      </bottom>
      <diagonal/>
    </border>
    <border>
      <left/>
      <right style="medium">
        <color indexed="64"/>
      </right>
      <top style="hair">
        <color auto="1"/>
      </top>
      <bottom style="medium">
        <color auto="1"/>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top style="hair">
        <color auto="1"/>
      </top>
      <bottom/>
      <diagonal/>
    </border>
    <border>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diagonal/>
    </border>
    <border>
      <left style="hair">
        <color indexed="64"/>
      </left>
      <right style="hair">
        <color indexed="64"/>
      </right>
      <top style="thin">
        <color indexed="64"/>
      </top>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thin">
        <color indexed="64"/>
      </top>
      <bottom style="medium">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s>
  <cellStyleXfs count="5">
    <xf numFmtId="0" fontId="0" fillId="0" borderId="0"/>
    <xf numFmtId="0" fontId="3" fillId="0" borderId="0"/>
    <xf numFmtId="0" fontId="5" fillId="0" borderId="0"/>
    <xf numFmtId="0" fontId="5" fillId="0" borderId="0"/>
    <xf numFmtId="0" fontId="18" fillId="0" borderId="0" applyNumberFormat="0" applyFill="0" applyBorder="0" applyAlignment="0" applyProtection="0">
      <alignment vertical="top"/>
      <protection locked="0"/>
    </xf>
  </cellStyleXfs>
  <cellXfs count="421">
    <xf numFmtId="0" fontId="0" fillId="0" borderId="0" xfId="0"/>
    <xf numFmtId="164" fontId="3" fillId="0" borderId="3" xfId="1" applyNumberFormat="1" applyBorder="1" applyAlignment="1" applyProtection="1">
      <alignment horizontal="center" vertical="center" wrapText="1"/>
      <protection locked="0"/>
    </xf>
    <xf numFmtId="0" fontId="3" fillId="0" borderId="5" xfId="1" applyBorder="1" applyAlignment="1" applyProtection="1">
      <alignment horizontal="center" vertical="center" wrapText="1"/>
      <protection locked="0"/>
    </xf>
    <xf numFmtId="0" fontId="0" fillId="2" borderId="0" xfId="0" applyFill="1"/>
    <xf numFmtId="0" fontId="0" fillId="2" borderId="0" xfId="0" applyFill="1" applyAlignment="1">
      <alignment wrapText="1"/>
    </xf>
    <xf numFmtId="0" fontId="3" fillId="2" borderId="0" xfId="0" applyFont="1" applyFill="1" applyAlignment="1">
      <alignment horizontal="left" wrapText="1" indent="1"/>
    </xf>
    <xf numFmtId="0" fontId="18" fillId="0" borderId="0" xfId="4" applyAlignment="1" applyProtection="1"/>
    <xf numFmtId="0" fontId="17" fillId="0" borderId="5" xfId="1" applyFont="1" applyBorder="1" applyAlignment="1" applyProtection="1">
      <alignment horizontal="center" vertical="center" wrapText="1"/>
      <protection locked="0"/>
    </xf>
    <xf numFmtId="0" fontId="3" fillId="2" borderId="0" xfId="1" applyFill="1"/>
    <xf numFmtId="0" fontId="17" fillId="0" borderId="3" xfId="1" applyFont="1" applyBorder="1" applyAlignment="1" applyProtection="1">
      <alignment horizontal="center" vertical="center" wrapText="1"/>
      <protection locked="0"/>
    </xf>
    <xf numFmtId="0" fontId="6" fillId="2" borderId="7" xfId="1" applyFont="1" applyFill="1" applyBorder="1" applyAlignment="1">
      <alignment horizontal="right"/>
    </xf>
    <xf numFmtId="165" fontId="3" fillId="4" borderId="38" xfId="1" applyNumberFormat="1" applyFill="1" applyBorder="1" applyAlignment="1" applyProtection="1">
      <alignment horizontal="center"/>
      <protection locked="0"/>
    </xf>
    <xf numFmtId="0" fontId="3" fillId="4" borderId="23" xfId="1" applyFill="1" applyBorder="1" applyProtection="1">
      <protection locked="0"/>
    </xf>
    <xf numFmtId="0" fontId="3" fillId="4" borderId="21" xfId="1" applyFill="1" applyBorder="1" applyProtection="1">
      <protection locked="0"/>
    </xf>
    <xf numFmtId="0" fontId="3" fillId="4" borderId="21" xfId="1" applyFill="1" applyBorder="1" applyAlignment="1" applyProtection="1">
      <alignment shrinkToFit="1"/>
      <protection locked="0"/>
    </xf>
    <xf numFmtId="0" fontId="3" fillId="2" borderId="3" xfId="1" applyFill="1" applyBorder="1"/>
    <xf numFmtId="0" fontId="3" fillId="4" borderId="26" xfId="1" applyFill="1" applyBorder="1" applyAlignment="1" applyProtection="1">
      <alignment shrinkToFit="1"/>
      <protection locked="0"/>
    </xf>
    <xf numFmtId="0" fontId="3" fillId="2" borderId="2" xfId="1" applyFill="1" applyBorder="1"/>
    <xf numFmtId="0" fontId="13" fillId="2" borderId="0" xfId="1" applyFont="1" applyFill="1"/>
    <xf numFmtId="0" fontId="3" fillId="2" borderId="0" xfId="1" applyFill="1" applyAlignment="1">
      <alignment horizontal="left"/>
    </xf>
    <xf numFmtId="0" fontId="3" fillId="0" borderId="0" xfId="1"/>
    <xf numFmtId="0" fontId="6" fillId="0" borderId="0" xfId="1" applyFont="1"/>
    <xf numFmtId="0" fontId="3" fillId="0" borderId="0" xfId="1" applyAlignment="1">
      <alignment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3" fillId="0" borderId="5" xfId="1" applyBorder="1" applyAlignment="1">
      <alignment horizontal="center" vertical="center" wrapText="1"/>
    </xf>
    <xf numFmtId="0" fontId="3" fillId="0" borderId="9" xfId="1" applyBorder="1" applyAlignment="1">
      <alignment horizontal="left" vertical="center" wrapText="1"/>
    </xf>
    <xf numFmtId="0" fontId="3" fillId="0" borderId="10" xfId="1" applyBorder="1" applyAlignment="1">
      <alignment wrapText="1"/>
    </xf>
    <xf numFmtId="0" fontId="2" fillId="2" borderId="2" xfId="0" applyFont="1" applyFill="1" applyBorder="1" applyAlignment="1">
      <alignment wrapText="1"/>
    </xf>
    <xf numFmtId="0" fontId="2" fillId="2" borderId="0" xfId="0" applyFont="1" applyFill="1" applyAlignment="1">
      <alignment wrapText="1"/>
    </xf>
    <xf numFmtId="0" fontId="3" fillId="0" borderId="16" xfId="1" applyBorder="1"/>
    <xf numFmtId="0" fontId="3" fillId="0" borderId="16" xfId="1" applyBorder="1" applyProtection="1">
      <protection locked="0"/>
    </xf>
    <xf numFmtId="0" fontId="3" fillId="2" borderId="17" xfId="1" applyFill="1" applyBorder="1"/>
    <xf numFmtId="0" fontId="6" fillId="2" borderId="1" xfId="1" applyFont="1" applyFill="1" applyBorder="1"/>
    <xf numFmtId="0" fontId="3" fillId="2" borderId="19" xfId="1" applyFill="1" applyBorder="1"/>
    <xf numFmtId="0" fontId="3" fillId="2" borderId="34" xfId="1" applyFill="1" applyBorder="1"/>
    <xf numFmtId="0" fontId="3" fillId="2" borderId="35" xfId="1" applyFill="1" applyBorder="1"/>
    <xf numFmtId="0" fontId="3" fillId="2" borderId="18" xfId="1" applyFill="1" applyBorder="1"/>
    <xf numFmtId="0" fontId="3" fillId="2" borderId="5" xfId="1" applyFill="1" applyBorder="1"/>
    <xf numFmtId="0" fontId="3" fillId="4" borderId="26" xfId="1" applyFill="1" applyBorder="1" applyAlignment="1">
      <alignment shrinkToFit="1"/>
    </xf>
    <xf numFmtId="0" fontId="3" fillId="2" borderId="79" xfId="1" applyFill="1" applyBorder="1"/>
    <xf numFmtId="0" fontId="3" fillId="2" borderId="33" xfId="1" applyFill="1" applyBorder="1"/>
    <xf numFmtId="0" fontId="3" fillId="2" borderId="56" xfId="1" applyFill="1" applyBorder="1"/>
    <xf numFmtId="0" fontId="3" fillId="2" borderId="24" xfId="1" applyFill="1" applyBorder="1"/>
    <xf numFmtId="0" fontId="1" fillId="2" borderId="68" xfId="1" applyFont="1" applyFill="1" applyBorder="1" applyAlignment="1">
      <alignment horizontal="right" wrapText="1"/>
    </xf>
    <xf numFmtId="0" fontId="1" fillId="2" borderId="69" xfId="1" applyFont="1" applyFill="1" applyBorder="1" applyAlignment="1">
      <alignment horizontal="right" wrapText="1"/>
    </xf>
    <xf numFmtId="0" fontId="3" fillId="0" borderId="22" xfId="1" applyBorder="1" applyProtection="1">
      <protection locked="0"/>
    </xf>
    <xf numFmtId="0" fontId="3" fillId="4" borderId="79" xfId="1" applyFill="1" applyBorder="1" applyAlignment="1" applyProtection="1">
      <alignment shrinkToFit="1"/>
      <protection locked="0"/>
    </xf>
    <xf numFmtId="0" fontId="3" fillId="2" borderId="86" xfId="1" applyFill="1" applyBorder="1" applyAlignment="1" applyProtection="1">
      <alignment horizontal="left"/>
      <protection locked="0"/>
    </xf>
    <xf numFmtId="0" fontId="3" fillId="0" borderId="26" xfId="1" applyBorder="1" applyAlignment="1">
      <alignment shrinkToFit="1"/>
    </xf>
    <xf numFmtId="0" fontId="3" fillId="4" borderId="79" xfId="1" applyFill="1" applyBorder="1" applyAlignment="1">
      <alignment shrinkToFit="1"/>
    </xf>
    <xf numFmtId="0" fontId="3" fillId="0" borderId="16" xfId="1" applyBorder="1" applyAlignment="1" applyProtection="1">
      <alignment horizontal="center"/>
      <protection locked="0"/>
    </xf>
    <xf numFmtId="0" fontId="19" fillId="2" borderId="0" xfId="1" applyFont="1" applyFill="1"/>
    <xf numFmtId="0" fontId="3" fillId="2" borderId="87" xfId="1" applyFill="1" applyBorder="1"/>
    <xf numFmtId="0" fontId="3" fillId="0" borderId="11" xfId="1" applyBorder="1" applyAlignment="1" applyProtection="1">
      <alignment horizontal="center" vertical="center" wrapText="1"/>
      <protection locked="0"/>
    </xf>
    <xf numFmtId="0" fontId="6" fillId="2" borderId="0" xfId="1" applyFont="1" applyFill="1" applyAlignment="1">
      <alignment horizontal="left"/>
    </xf>
    <xf numFmtId="0" fontId="6" fillId="2" borderId="0" xfId="1" applyFont="1" applyFill="1"/>
    <xf numFmtId="0" fontId="3" fillId="2" borderId="21" xfId="1" applyFill="1" applyBorder="1" applyAlignment="1">
      <alignment horizontal="left"/>
    </xf>
    <xf numFmtId="0" fontId="15" fillId="0" borderId="3" xfId="1" quotePrefix="1" applyFont="1" applyBorder="1" applyAlignment="1">
      <alignment horizontal="center" vertical="center" wrapText="1"/>
    </xf>
    <xf numFmtId="0" fontId="3" fillId="0" borderId="35" xfId="1" applyBorder="1"/>
    <xf numFmtId="0" fontId="3" fillId="2" borderId="35" xfId="1" applyFill="1" applyBorder="1" applyAlignment="1">
      <alignment horizontal="left"/>
    </xf>
    <xf numFmtId="0" fontId="3" fillId="2" borderId="0" xfId="1" applyFill="1" applyAlignment="1">
      <alignment horizontal="left" vertical="center" wrapText="1"/>
    </xf>
    <xf numFmtId="0" fontId="6" fillId="2" borderId="0" xfId="1" applyFont="1" applyFill="1" applyAlignment="1">
      <alignment horizontal="center" vertical="center" shrinkToFit="1"/>
    </xf>
    <xf numFmtId="0" fontId="3" fillId="2" borderId="0" xfId="1" applyFill="1" applyAlignment="1">
      <alignment vertical="center" wrapText="1"/>
    </xf>
    <xf numFmtId="0" fontId="3" fillId="2" borderId="17" xfId="1" applyFill="1" applyBorder="1" applyAlignment="1">
      <alignment horizontal="left" vertical="center" wrapText="1"/>
    </xf>
    <xf numFmtId="0" fontId="6" fillId="2" borderId="17" xfId="1" applyFont="1" applyFill="1" applyBorder="1" applyAlignment="1">
      <alignment horizontal="center" vertical="center" shrinkToFit="1"/>
    </xf>
    <xf numFmtId="0" fontId="1" fillId="0" borderId="16" xfId="1" applyFont="1" applyBorder="1" applyAlignment="1">
      <alignment horizontal="left" vertical="center" wrapText="1"/>
    </xf>
    <xf numFmtId="0" fontId="6" fillId="2" borderId="0" xfId="0" applyFont="1" applyFill="1"/>
    <xf numFmtId="0" fontId="13" fillId="0" borderId="0" xfId="0" applyFont="1" applyProtection="1">
      <protection locked="0"/>
    </xf>
    <xf numFmtId="0" fontId="13" fillId="0" borderId="0" xfId="0" applyFont="1"/>
    <xf numFmtId="0" fontId="3" fillId="0" borderId="0" xfId="1" applyProtection="1">
      <protection locked="0"/>
    </xf>
    <xf numFmtId="0" fontId="3" fillId="4" borderId="22" xfId="1" applyFill="1" applyBorder="1" applyProtection="1">
      <protection locked="0"/>
    </xf>
    <xf numFmtId="0" fontId="3" fillId="4" borderId="22" xfId="1" applyFill="1" applyBorder="1" applyAlignment="1" applyProtection="1">
      <alignment horizontal="left"/>
      <protection locked="0"/>
    </xf>
    <xf numFmtId="0" fontId="6" fillId="0" borderId="1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6" xfId="1" applyFont="1" applyBorder="1"/>
    <xf numFmtId="0" fontId="3" fillId="0" borderId="96" xfId="1" applyBorder="1" applyAlignment="1">
      <alignment horizontal="center" vertical="center" wrapText="1"/>
    </xf>
    <xf numFmtId="164" fontId="3" fillId="0" borderId="96" xfId="1" applyNumberFormat="1" applyBorder="1" applyAlignment="1" applyProtection="1">
      <alignment horizontal="center" vertical="center" wrapText="1"/>
      <protection locked="0"/>
    </xf>
    <xf numFmtId="0" fontId="3" fillId="0" borderId="70" xfId="1" applyBorder="1" applyAlignment="1">
      <alignment horizontal="center"/>
    </xf>
    <xf numFmtId="164" fontId="3" fillId="0" borderId="97" xfId="1" applyNumberFormat="1" applyBorder="1" applyAlignment="1" applyProtection="1">
      <alignment horizontal="center" vertical="center" wrapText="1"/>
      <protection locked="0"/>
    </xf>
    <xf numFmtId="0" fontId="3" fillId="0" borderId="98" xfId="1" applyBorder="1" applyAlignment="1">
      <alignment horizontal="center" vertical="center" wrapText="1"/>
    </xf>
    <xf numFmtId="0" fontId="3" fillId="0" borderId="99" xfId="1" applyBorder="1" applyAlignment="1">
      <alignment horizontal="center" vertical="center" wrapText="1"/>
    </xf>
    <xf numFmtId="0" fontId="3" fillId="0" borderId="99" xfId="1" applyBorder="1" applyAlignment="1" applyProtection="1">
      <alignment horizontal="center" vertical="center" wrapText="1"/>
      <protection locked="0"/>
    </xf>
    <xf numFmtId="0" fontId="3" fillId="0" borderId="97" xfId="1" applyBorder="1" applyAlignment="1">
      <alignment horizontal="center" vertical="center" wrapText="1"/>
    </xf>
    <xf numFmtId="0" fontId="3" fillId="0" borderId="97" xfId="1" applyBorder="1" applyAlignment="1" applyProtection="1">
      <alignment horizontal="center" vertical="center" wrapText="1"/>
      <protection locked="0"/>
    </xf>
    <xf numFmtId="0" fontId="3" fillId="0" borderId="98" xfId="1" applyBorder="1" applyAlignment="1" applyProtection="1">
      <alignment horizontal="center" vertical="center" wrapText="1"/>
      <protection locked="0"/>
    </xf>
    <xf numFmtId="164" fontId="3" fillId="0" borderId="19" xfId="1" applyNumberFormat="1" applyBorder="1" applyAlignment="1" applyProtection="1">
      <alignment horizontal="center" vertical="center" wrapText="1"/>
      <protection locked="0"/>
    </xf>
    <xf numFmtId="164" fontId="3" fillId="0" borderId="101" xfId="1" applyNumberFormat="1" applyBorder="1" applyAlignment="1" applyProtection="1">
      <alignment horizontal="center" vertical="center" wrapText="1"/>
      <protection locked="0"/>
    </xf>
    <xf numFmtId="0" fontId="17" fillId="0" borderId="101" xfId="1" applyFont="1" applyBorder="1" applyAlignment="1" applyProtection="1">
      <alignment horizontal="center" vertical="center" wrapText="1"/>
      <protection locked="0"/>
    </xf>
    <xf numFmtId="0" fontId="17" fillId="0" borderId="42" xfId="1" applyFont="1" applyBorder="1" applyAlignment="1" applyProtection="1">
      <alignment horizontal="center" vertical="center" wrapText="1"/>
      <protection locked="0"/>
    </xf>
    <xf numFmtId="0" fontId="6" fillId="0" borderId="19" xfId="1" applyFont="1" applyBorder="1" applyAlignment="1">
      <alignment horizontal="center" vertical="center" wrapText="1"/>
    </xf>
    <xf numFmtId="0" fontId="17" fillId="0" borderId="98" xfId="1" applyFont="1" applyBorder="1" applyAlignment="1" applyProtection="1">
      <alignment horizontal="center" vertical="center" wrapText="1"/>
      <protection locked="0"/>
    </xf>
    <xf numFmtId="0" fontId="2" fillId="2" borderId="16" xfId="0" applyFont="1" applyFill="1" applyBorder="1" applyAlignment="1" applyProtection="1">
      <alignment wrapText="1"/>
      <protection locked="0"/>
    </xf>
    <xf numFmtId="164" fontId="3" fillId="0" borderId="16" xfId="1" applyNumberFormat="1" applyBorder="1" applyAlignment="1" applyProtection="1">
      <alignment horizontal="center"/>
      <protection locked="0"/>
    </xf>
    <xf numFmtId="0" fontId="1" fillId="0" borderId="0" xfId="0" applyFont="1" applyAlignment="1">
      <alignment horizontal="right" vertical="top" wrapText="1"/>
    </xf>
    <xf numFmtId="0" fontId="0" fillId="0" borderId="0" xfId="0" applyAlignment="1">
      <alignment horizontal="left" vertical="top" wrapText="1"/>
    </xf>
    <xf numFmtId="0" fontId="0" fillId="2" borderId="0" xfId="0" applyFill="1" applyAlignment="1">
      <alignment vertical="top"/>
    </xf>
    <xf numFmtId="0" fontId="6" fillId="2" borderId="0" xfId="0" applyFont="1" applyFill="1" applyAlignment="1">
      <alignment horizontal="center"/>
    </xf>
    <xf numFmtId="0" fontId="6" fillId="2" borderId="0" xfId="0" applyFont="1" applyFill="1" applyAlignment="1">
      <alignment horizontal="left"/>
    </xf>
    <xf numFmtId="0" fontId="6" fillId="2" borderId="0" xfId="0" applyFont="1" applyFill="1" applyAlignment="1">
      <alignment horizontal="right"/>
    </xf>
    <xf numFmtId="0" fontId="3" fillId="2" borderId="0" xfId="1" applyFill="1" applyAlignment="1">
      <alignment horizontal="right"/>
    </xf>
    <xf numFmtId="0" fontId="3" fillId="0" borderId="0" xfId="0" applyFont="1" applyAlignment="1">
      <alignment horizontal="left"/>
    </xf>
    <xf numFmtId="0" fontId="3" fillId="0" borderId="0" xfId="0" applyFont="1" applyAlignment="1">
      <alignment horizontal="left" wrapText="1"/>
    </xf>
    <xf numFmtId="0" fontId="14" fillId="0" borderId="0" xfId="1" applyFont="1"/>
    <xf numFmtId="0" fontId="14" fillId="5" borderId="0" xfId="1" applyFont="1" applyFill="1"/>
    <xf numFmtId="0" fontId="6" fillId="5" borderId="0" xfId="1" applyFont="1" applyFill="1"/>
    <xf numFmtId="0" fontId="3" fillId="5" borderId="0" xfId="1" applyFill="1"/>
    <xf numFmtId="0" fontId="3" fillId="5" borderId="102" xfId="1" applyFill="1" applyBorder="1"/>
    <xf numFmtId="0" fontId="3" fillId="5" borderId="104" xfId="1" applyFill="1" applyBorder="1"/>
    <xf numFmtId="0" fontId="3" fillId="5" borderId="103" xfId="1" applyFill="1" applyBorder="1"/>
    <xf numFmtId="0" fontId="3" fillId="5" borderId="105" xfId="1" applyFill="1" applyBorder="1"/>
    <xf numFmtId="14" fontId="3" fillId="5" borderId="0" xfId="1" applyNumberFormat="1" applyFill="1"/>
    <xf numFmtId="0" fontId="4" fillId="5" borderId="102" xfId="2" applyFont="1" applyFill="1" applyBorder="1"/>
    <xf numFmtId="0" fontId="21" fillId="5" borderId="0" xfId="2" applyFont="1" applyFill="1"/>
    <xf numFmtId="0" fontId="4" fillId="5" borderId="104" xfId="2" applyFont="1" applyFill="1" applyBorder="1"/>
    <xf numFmtId="0" fontId="4" fillId="5" borderId="61" xfId="3" applyFont="1" applyFill="1" applyBorder="1" applyAlignment="1">
      <alignment horizontal="left"/>
    </xf>
    <xf numFmtId="0" fontId="3" fillId="5" borderId="62" xfId="1" applyFill="1" applyBorder="1"/>
    <xf numFmtId="0" fontId="4" fillId="5" borderId="61" xfId="3" applyFont="1" applyFill="1" applyBorder="1"/>
    <xf numFmtId="0" fontId="3" fillId="0" borderId="10" xfId="1" applyBorder="1" applyAlignment="1" applyProtection="1">
      <alignment horizontal="center" vertical="center" wrapText="1"/>
      <protection locked="0"/>
    </xf>
    <xf numFmtId="0" fontId="6" fillId="0" borderId="10" xfId="1" applyFont="1" applyBorder="1" applyAlignment="1">
      <alignment horizontal="center" vertical="center" wrapText="1"/>
    </xf>
    <xf numFmtId="0" fontId="3" fillId="0" borderId="11" xfId="1" applyBorder="1" applyAlignment="1">
      <alignment horizontal="left" vertical="center" wrapText="1"/>
    </xf>
    <xf numFmtId="0" fontId="0" fillId="5" borderId="0" xfId="0" applyFill="1"/>
    <xf numFmtId="0" fontId="3" fillId="2" borderId="17" xfId="1" applyFill="1" applyBorder="1" applyAlignment="1" applyProtection="1">
      <alignment horizontal="right"/>
      <protection locked="0"/>
    </xf>
    <xf numFmtId="0" fontId="17" fillId="0" borderId="19" xfId="1" applyFont="1" applyBorder="1" applyAlignment="1" applyProtection="1">
      <alignment horizontal="center" vertical="center" wrapText="1"/>
      <protection locked="0"/>
    </xf>
    <xf numFmtId="0" fontId="3" fillId="0" borderId="3" xfId="1" applyBorder="1" applyAlignment="1" applyProtection="1">
      <alignment horizontal="center" vertical="center" wrapText="1"/>
      <protection locked="0"/>
    </xf>
    <xf numFmtId="0" fontId="3" fillId="0" borderId="19" xfId="1" applyBorder="1" applyAlignment="1">
      <alignment horizontal="center" vertical="center" wrapText="1"/>
    </xf>
    <xf numFmtId="0" fontId="3" fillId="0" borderId="9" xfId="1" quotePrefix="1" applyBorder="1" applyAlignment="1">
      <alignment horizontal="center" vertical="center" wrapText="1"/>
    </xf>
    <xf numFmtId="164" fontId="3" fillId="0" borderId="10" xfId="1" applyNumberFormat="1" applyBorder="1" applyAlignment="1" applyProtection="1">
      <alignment horizontal="center" vertical="center" wrapText="1"/>
      <protection locked="0"/>
    </xf>
    <xf numFmtId="0" fontId="3" fillId="0" borderId="16" xfId="1" applyBorder="1" applyAlignment="1">
      <alignment horizontal="center" vertical="center" wrapText="1"/>
    </xf>
    <xf numFmtId="0" fontId="17" fillId="0" borderId="16" xfId="1" applyFont="1" applyBorder="1" applyAlignment="1" applyProtection="1">
      <alignment horizontal="center" vertical="center" wrapText="1"/>
      <protection locked="0"/>
    </xf>
    <xf numFmtId="0" fontId="3" fillId="0" borderId="16" xfId="1" applyBorder="1" applyAlignment="1" applyProtection="1">
      <alignment horizontal="center" vertical="center" wrapText="1"/>
      <protection locked="0"/>
    </xf>
    <xf numFmtId="0" fontId="6" fillId="0" borderId="16" xfId="1" applyFont="1" applyBorder="1" applyAlignment="1">
      <alignment horizontal="center" vertical="center" wrapText="1"/>
    </xf>
    <xf numFmtId="0" fontId="15" fillId="0" borderId="16" xfId="1" applyFont="1" applyBorder="1" applyAlignment="1">
      <alignment horizontal="left" vertical="center" shrinkToFit="1"/>
    </xf>
    <xf numFmtId="0" fontId="6" fillId="0" borderId="106" xfId="1" applyFont="1" applyBorder="1" applyAlignment="1">
      <alignment vertical="center" wrapText="1"/>
    </xf>
    <xf numFmtId="0" fontId="6" fillId="0" borderId="107" xfId="1" applyFont="1" applyBorder="1" applyAlignment="1">
      <alignment horizontal="center" vertical="center" wrapText="1"/>
    </xf>
    <xf numFmtId="0" fontId="3" fillId="0" borderId="104" xfId="1" applyBorder="1" applyAlignment="1">
      <alignment horizontal="center" vertical="center" wrapText="1"/>
    </xf>
    <xf numFmtId="0" fontId="6" fillId="0" borderId="109" xfId="1" applyFont="1" applyBorder="1" applyAlignment="1">
      <alignment horizontal="left" vertical="center" wrapText="1"/>
    </xf>
    <xf numFmtId="0" fontId="3" fillId="0" borderId="109" xfId="1" applyBorder="1" applyAlignment="1">
      <alignment horizontal="center" vertical="center" wrapText="1"/>
    </xf>
    <xf numFmtId="0" fontId="6" fillId="0" borderId="102" xfId="1" applyFont="1" applyBorder="1" applyAlignment="1">
      <alignment vertical="center" wrapText="1"/>
    </xf>
    <xf numFmtId="0" fontId="3" fillId="0" borderId="102" xfId="1" applyBorder="1" applyAlignment="1">
      <alignment horizontal="center" vertical="center"/>
    </xf>
    <xf numFmtId="0" fontId="6" fillId="0" borderId="102" xfId="1" applyFont="1" applyBorder="1" applyAlignment="1">
      <alignment horizontal="left" vertical="center" wrapText="1"/>
    </xf>
    <xf numFmtId="0" fontId="3" fillId="0" borderId="109" xfId="1" applyBorder="1" applyAlignment="1">
      <alignment horizontal="center" vertical="center"/>
    </xf>
    <xf numFmtId="0" fontId="6" fillId="0" borderId="65" xfId="1" applyFont="1" applyBorder="1"/>
    <xf numFmtId="0" fontId="6" fillId="0" borderId="65" xfId="1" applyFont="1" applyBorder="1" applyAlignment="1">
      <alignment wrapText="1"/>
    </xf>
    <xf numFmtId="0" fontId="3" fillId="0" borderId="65" xfId="1" applyBorder="1" applyAlignment="1">
      <alignment horizontal="center"/>
    </xf>
    <xf numFmtId="0" fontId="3" fillId="0" borderId="65" xfId="1" applyBorder="1"/>
    <xf numFmtId="0" fontId="6" fillId="0" borderId="111" xfId="1" applyFont="1" applyBorder="1"/>
    <xf numFmtId="0" fontId="3" fillId="0" borderId="111" xfId="1" applyBorder="1"/>
    <xf numFmtId="0" fontId="3" fillId="5" borderId="0" xfId="1" applyFill="1" applyAlignment="1">
      <alignment wrapText="1"/>
    </xf>
    <xf numFmtId="0" fontId="3" fillId="5" borderId="0" xfId="1" quotePrefix="1" applyFill="1"/>
    <xf numFmtId="2" fontId="3" fillId="0" borderId="109" xfId="1" applyNumberFormat="1" applyBorder="1" applyAlignment="1">
      <alignment horizontal="center" vertical="center"/>
    </xf>
    <xf numFmtId="2" fontId="3" fillId="0" borderId="102" xfId="1" applyNumberFormat="1" applyBorder="1" applyAlignment="1">
      <alignment horizontal="center" vertical="center"/>
    </xf>
    <xf numFmtId="2" fontId="6" fillId="0" borderId="111" xfId="1" applyNumberFormat="1" applyFont="1" applyBorder="1"/>
    <xf numFmtId="0" fontId="6" fillId="0" borderId="111" xfId="1" applyFont="1" applyBorder="1" applyAlignment="1">
      <alignment horizontal="left"/>
    </xf>
    <xf numFmtId="2" fontId="6" fillId="0" borderId="111" xfId="1" applyNumberFormat="1" applyFont="1" applyBorder="1" applyAlignment="1">
      <alignment horizontal="left"/>
    </xf>
    <xf numFmtId="0" fontId="7" fillId="2" borderId="0" xfId="0" applyFont="1" applyFill="1" applyAlignment="1">
      <alignment horizontal="center"/>
    </xf>
    <xf numFmtId="0" fontId="20" fillId="2" borderId="0" xfId="0" applyFont="1" applyFill="1" applyAlignment="1">
      <alignment horizontal="left" wrapText="1" indent="1"/>
    </xf>
    <xf numFmtId="0" fontId="3" fillId="0" borderId="0" xfId="0" applyFont="1"/>
    <xf numFmtId="0" fontId="18" fillId="0" borderId="0" xfId="4" applyFill="1" applyAlignment="1" applyProtection="1">
      <alignment horizontal="left"/>
    </xf>
    <xf numFmtId="0" fontId="3" fillId="2" borderId="0" xfId="0" applyFont="1" applyFill="1"/>
    <xf numFmtId="0" fontId="3" fillId="2" borderId="0" xfId="0" applyFont="1" applyFill="1" applyAlignment="1">
      <alignment horizontal="left" wrapText="1" indent="1"/>
    </xf>
    <xf numFmtId="0" fontId="15" fillId="0" borderId="0" xfId="0" applyFont="1" applyAlignment="1">
      <alignment horizontal="right" vertical="top" wrapText="1"/>
    </xf>
    <xf numFmtId="0" fontId="15" fillId="0" borderId="0" xfId="0" applyFont="1" applyAlignment="1">
      <alignment horizontal="left" vertical="top" wrapText="1"/>
    </xf>
    <xf numFmtId="0" fontId="3" fillId="2" borderId="0" xfId="0" applyFont="1" applyFill="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18" fillId="2" borderId="0" xfId="4" applyFill="1" applyAlignment="1" applyProtection="1">
      <alignment horizontal="left" vertical="top" shrinkToFit="1"/>
    </xf>
    <xf numFmtId="0" fontId="3" fillId="2" borderId="0" xfId="0" applyFont="1" applyFill="1" applyAlignment="1">
      <alignment horizontal="left" vertical="top" shrinkToFit="1"/>
    </xf>
    <xf numFmtId="0" fontId="0" fillId="2" borderId="94" xfId="0" applyFill="1" applyBorder="1" applyAlignment="1">
      <alignment horizontal="center"/>
    </xf>
    <xf numFmtId="0" fontId="0" fillId="2" borderId="95" xfId="0" applyFill="1" applyBorder="1" applyAlignment="1">
      <alignment horizontal="center"/>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0" fillId="2" borderId="102" xfId="0" applyFill="1" applyBorder="1" applyAlignment="1">
      <alignment horizontal="center"/>
    </xf>
    <xf numFmtId="0" fontId="16" fillId="2" borderId="0" xfId="0" applyFont="1" applyFill="1" applyAlignment="1">
      <alignment horizontal="center"/>
    </xf>
    <xf numFmtId="0" fontId="17" fillId="2" borderId="0" xfId="0" applyFont="1" applyFill="1" applyAlignment="1">
      <alignment horizontal="left" wrapText="1" indent="1"/>
    </xf>
    <xf numFmtId="0" fontId="3" fillId="2" borderId="0" xfId="0" applyFont="1" applyFill="1" applyAlignment="1">
      <alignment horizontal="left" wrapText="1"/>
    </xf>
    <xf numFmtId="0" fontId="9" fillId="2" borderId="0" xfId="0" applyFont="1" applyFill="1" applyAlignment="1">
      <alignment horizontal="left" vertical="top" wrapText="1"/>
    </xf>
    <xf numFmtId="0" fontId="20" fillId="2" borderId="0" xfId="0" applyFont="1" applyFill="1" applyAlignment="1">
      <alignment horizontal="left" vertical="top" wrapText="1"/>
    </xf>
    <xf numFmtId="0" fontId="18" fillId="2" borderId="0" xfId="4" applyFill="1" applyAlignment="1" applyProtection="1">
      <alignment horizontal="left" vertical="top" wrapText="1"/>
    </xf>
    <xf numFmtId="0" fontId="0" fillId="0" borderId="0" xfId="0" applyAlignment="1">
      <alignment horizontal="center"/>
    </xf>
    <xf numFmtId="0" fontId="3" fillId="2" borderId="91" xfId="0" applyFont="1" applyFill="1" applyBorder="1" applyAlignment="1">
      <alignment horizontal="center"/>
    </xf>
    <xf numFmtId="0" fontId="3" fillId="2" borderId="102" xfId="0" applyFont="1" applyFill="1" applyBorder="1" applyAlignment="1">
      <alignment horizontal="center"/>
    </xf>
    <xf numFmtId="0" fontId="0" fillId="2" borderId="92" xfId="0" applyFill="1" applyBorder="1" applyAlignment="1">
      <alignment horizontal="center"/>
    </xf>
    <xf numFmtId="0" fontId="18" fillId="2" borderId="0" xfId="4" applyFill="1" applyAlignment="1" applyProtection="1"/>
    <xf numFmtId="0" fontId="3" fillId="2" borderId="93" xfId="0" applyFont="1" applyFill="1" applyBorder="1" applyAlignment="1">
      <alignment horizontal="center"/>
    </xf>
    <xf numFmtId="0" fontId="0" fillId="2" borderId="0" xfId="0" applyFill="1"/>
    <xf numFmtId="0" fontId="6" fillId="0" borderId="88" xfId="0" applyFont="1" applyBorder="1" applyAlignment="1">
      <alignment horizontal="center" vertical="center" wrapText="1"/>
    </xf>
    <xf numFmtId="0" fontId="0" fillId="2" borderId="91" xfId="0" applyFill="1" applyBorder="1" applyAlignment="1">
      <alignment horizontal="center"/>
    </xf>
    <xf numFmtId="0" fontId="6" fillId="2" borderId="2" xfId="1" applyFont="1" applyFill="1" applyBorder="1" applyAlignment="1">
      <alignment wrapText="1"/>
    </xf>
    <xf numFmtId="0" fontId="13" fillId="0" borderId="0" xfId="1" applyFont="1"/>
    <xf numFmtId="0" fontId="13" fillId="2" borderId="0" xfId="1" applyFont="1" applyFill="1" applyAlignment="1">
      <alignment wrapText="1"/>
    </xf>
    <xf numFmtId="0" fontId="3" fillId="3" borderId="32" xfId="1" applyFill="1" applyBorder="1" applyAlignment="1" applyProtection="1">
      <alignment shrinkToFit="1"/>
      <protection locked="0"/>
    </xf>
    <xf numFmtId="0" fontId="3" fillId="3" borderId="47" xfId="1" applyFill="1" applyBorder="1" applyAlignment="1" applyProtection="1">
      <alignment shrinkToFit="1"/>
      <protection locked="0"/>
    </xf>
    <xf numFmtId="0" fontId="3" fillId="3" borderId="49" xfId="1" applyFill="1" applyBorder="1" applyAlignment="1" applyProtection="1">
      <alignment shrinkToFit="1"/>
      <protection locked="0"/>
    </xf>
    <xf numFmtId="0" fontId="3" fillId="2" borderId="54" xfId="1" applyFill="1" applyBorder="1"/>
    <xf numFmtId="0" fontId="3" fillId="2" borderId="48" xfId="1" applyFill="1" applyBorder="1"/>
    <xf numFmtId="0" fontId="3" fillId="4" borderId="48" xfId="1" applyFill="1" applyBorder="1" applyProtection="1">
      <protection locked="0"/>
    </xf>
    <xf numFmtId="0" fontId="13" fillId="2" borderId="57" xfId="1" applyFont="1" applyFill="1" applyBorder="1"/>
    <xf numFmtId="0" fontId="13" fillId="2" borderId="53" xfId="1" applyFont="1" applyFill="1" applyBorder="1"/>
    <xf numFmtId="0" fontId="13" fillId="2" borderId="58" xfId="1" applyFont="1" applyFill="1" applyBorder="1"/>
    <xf numFmtId="0" fontId="3" fillId="2" borderId="57" xfId="1" applyFill="1" applyBorder="1" applyAlignment="1" applyProtection="1">
      <alignment shrinkToFit="1"/>
      <protection locked="0"/>
    </xf>
    <xf numFmtId="0" fontId="3" fillId="2" borderId="76" xfId="1" applyFill="1" applyBorder="1" applyAlignment="1" applyProtection="1">
      <alignment shrinkToFit="1"/>
      <protection locked="0"/>
    </xf>
    <xf numFmtId="0" fontId="6" fillId="2" borderId="40" xfId="1" applyFont="1" applyFill="1" applyBorder="1"/>
    <xf numFmtId="0" fontId="6" fillId="2" borderId="41" xfId="1" applyFont="1" applyFill="1" applyBorder="1"/>
    <xf numFmtId="0" fontId="6" fillId="2" borderId="42" xfId="1" applyFont="1" applyFill="1" applyBorder="1"/>
    <xf numFmtId="0" fontId="3" fillId="2" borderId="66" xfId="1" applyFill="1" applyBorder="1" applyAlignment="1">
      <alignment wrapText="1"/>
    </xf>
    <xf numFmtId="0" fontId="3" fillId="2" borderId="65" xfId="1" applyFill="1" applyBorder="1" applyAlignment="1">
      <alignment wrapText="1"/>
    </xf>
    <xf numFmtId="0" fontId="3" fillId="2" borderId="67" xfId="1" applyFill="1" applyBorder="1" applyAlignment="1">
      <alignment wrapText="1"/>
    </xf>
    <xf numFmtId="0" fontId="3" fillId="2" borderId="18" xfId="1" applyFill="1" applyBorder="1" applyAlignment="1">
      <alignment wrapText="1"/>
    </xf>
    <xf numFmtId="0" fontId="3" fillId="2" borderId="0" xfId="1" applyFill="1" applyAlignment="1">
      <alignment wrapText="1"/>
    </xf>
    <xf numFmtId="0" fontId="3" fillId="2" borderId="3" xfId="1" applyFill="1" applyBorder="1" applyAlignment="1">
      <alignment wrapText="1"/>
    </xf>
    <xf numFmtId="0" fontId="3" fillId="2" borderId="4" xfId="1" applyFill="1" applyBorder="1" applyAlignment="1">
      <alignment wrapText="1"/>
    </xf>
    <xf numFmtId="0" fontId="3" fillId="2" borderId="17" xfId="1" applyFill="1" applyBorder="1" applyAlignment="1">
      <alignment wrapText="1"/>
    </xf>
    <xf numFmtId="0" fontId="3" fillId="2" borderId="5" xfId="1" applyFill="1" applyBorder="1" applyAlignment="1">
      <alignment wrapText="1"/>
    </xf>
    <xf numFmtId="0" fontId="6" fillId="2" borderId="6" xfId="1" applyFont="1" applyFill="1" applyBorder="1" applyAlignment="1">
      <alignment horizontal="right"/>
    </xf>
    <xf numFmtId="0" fontId="6" fillId="2" borderId="7" xfId="1" applyFont="1" applyFill="1" applyBorder="1" applyAlignment="1">
      <alignment horizontal="right"/>
    </xf>
    <xf numFmtId="0" fontId="3" fillId="2" borderId="7" xfId="1" applyFill="1" applyBorder="1"/>
    <xf numFmtId="165" fontId="3" fillId="2" borderId="7" xfId="1" applyNumberFormat="1" applyFill="1" applyBorder="1" applyAlignment="1">
      <alignment horizontal="left"/>
    </xf>
    <xf numFmtId="165" fontId="3" fillId="2" borderId="8" xfId="1" applyNumberFormat="1" applyFill="1" applyBorder="1" applyAlignment="1">
      <alignment horizontal="left"/>
    </xf>
    <xf numFmtId="0" fontId="3" fillId="2" borderId="31" xfId="1" applyFill="1" applyBorder="1" applyAlignment="1">
      <alignment shrinkToFit="1"/>
    </xf>
    <xf numFmtId="0" fontId="3" fillId="2" borderId="24" xfId="1" applyFill="1" applyBorder="1" applyAlignment="1">
      <alignment shrinkToFit="1"/>
    </xf>
    <xf numFmtId="0" fontId="3" fillId="2" borderId="25" xfId="1" applyFill="1" applyBorder="1" applyAlignment="1">
      <alignment shrinkToFit="1"/>
    </xf>
    <xf numFmtId="0" fontId="6" fillId="2" borderId="23" xfId="1" applyFont="1" applyFill="1" applyBorder="1"/>
    <xf numFmtId="0" fontId="6" fillId="2" borderId="24" xfId="1" applyFont="1" applyFill="1" applyBorder="1"/>
    <xf numFmtId="0" fontId="6" fillId="2" borderId="29" xfId="1" applyFont="1" applyFill="1" applyBorder="1"/>
    <xf numFmtId="0" fontId="3" fillId="2" borderId="32" xfId="1" applyFill="1" applyBorder="1" applyAlignment="1">
      <alignment shrinkToFit="1"/>
    </xf>
    <xf numFmtId="0" fontId="3" fillId="2" borderId="47" xfId="1" applyFill="1" applyBorder="1" applyAlignment="1">
      <alignment shrinkToFit="1"/>
    </xf>
    <xf numFmtId="0" fontId="3" fillId="2" borderId="28" xfId="1" applyFill="1" applyBorder="1" applyAlignment="1">
      <alignment shrinkToFit="1"/>
    </xf>
    <xf numFmtId="0" fontId="6" fillId="2" borderId="27" xfId="1" applyFont="1" applyFill="1" applyBorder="1"/>
    <xf numFmtId="0" fontId="6" fillId="2" borderId="47" xfId="1" applyFont="1" applyFill="1" applyBorder="1"/>
    <xf numFmtId="0" fontId="6" fillId="2" borderId="49" xfId="1" applyFont="1" applyFill="1" applyBorder="1"/>
    <xf numFmtId="0" fontId="6" fillId="2" borderId="6" xfId="1" applyFont="1" applyFill="1" applyBorder="1" applyAlignment="1">
      <alignment vertical="top" wrapText="1"/>
    </xf>
    <xf numFmtId="0" fontId="6" fillId="2" borderId="7" xfId="1" applyFont="1" applyFill="1" applyBorder="1" applyAlignment="1">
      <alignment vertical="top" wrapText="1"/>
    </xf>
    <xf numFmtId="0" fontId="6" fillId="2" borderId="8" xfId="1" applyFont="1" applyFill="1" applyBorder="1" applyAlignment="1">
      <alignment vertical="top" wrapText="1"/>
    </xf>
    <xf numFmtId="0" fontId="6" fillId="2" borderId="74" xfId="1" applyFont="1" applyFill="1" applyBorder="1"/>
    <xf numFmtId="0" fontId="6" fillId="2" borderId="75" xfId="1" applyFont="1" applyFill="1" applyBorder="1"/>
    <xf numFmtId="0" fontId="3" fillId="2" borderId="23" xfId="1" applyFill="1" applyBorder="1"/>
    <xf numFmtId="0" fontId="3" fillId="2" borderId="24" xfId="1" applyFill="1" applyBorder="1"/>
    <xf numFmtId="0" fontId="3" fillId="2" borderId="25" xfId="1" applyFill="1" applyBorder="1"/>
    <xf numFmtId="0" fontId="3" fillId="2" borderId="77" xfId="1" applyFill="1" applyBorder="1" applyAlignment="1">
      <alignment shrinkToFit="1"/>
    </xf>
    <xf numFmtId="0" fontId="3" fillId="2" borderId="53" xfId="1" applyFill="1" applyBorder="1" applyAlignment="1">
      <alignment shrinkToFit="1"/>
    </xf>
    <xf numFmtId="0" fontId="3" fillId="2" borderId="58" xfId="1" applyFill="1" applyBorder="1" applyAlignment="1">
      <alignment shrinkToFit="1"/>
    </xf>
    <xf numFmtId="0" fontId="6" fillId="2" borderId="57" xfId="1" applyFont="1" applyFill="1" applyBorder="1"/>
    <xf numFmtId="0" fontId="6" fillId="2" borderId="53" xfId="1" applyFont="1" applyFill="1" applyBorder="1"/>
    <xf numFmtId="0" fontId="6" fillId="2" borderId="76" xfId="1" applyFont="1" applyFill="1" applyBorder="1"/>
    <xf numFmtId="0" fontId="1" fillId="2" borderId="70" xfId="1" applyFont="1" applyFill="1" applyBorder="1" applyAlignment="1">
      <alignment wrapText="1"/>
    </xf>
    <xf numFmtId="0" fontId="1" fillId="2" borderId="62" xfId="1" applyFont="1" applyFill="1" applyBorder="1" applyAlignment="1">
      <alignment wrapText="1"/>
    </xf>
    <xf numFmtId="0" fontId="2" fillId="2" borderId="61" xfId="1" applyFont="1" applyFill="1" applyBorder="1" applyAlignment="1" applyProtection="1">
      <alignment shrinkToFit="1"/>
      <protection locked="0"/>
    </xf>
    <xf numFmtId="0" fontId="2" fillId="2" borderId="62" xfId="1" applyFont="1" applyFill="1" applyBorder="1" applyAlignment="1" applyProtection="1">
      <alignment shrinkToFit="1"/>
      <protection locked="0"/>
    </xf>
    <xf numFmtId="0" fontId="2" fillId="2" borderId="103" xfId="1" applyFont="1" applyFill="1" applyBorder="1" applyAlignment="1" applyProtection="1">
      <alignment shrinkToFit="1"/>
      <protection locked="0"/>
    </xf>
    <xf numFmtId="0" fontId="1" fillId="2" borderId="61" xfId="1" applyFont="1" applyFill="1" applyBorder="1" applyAlignment="1">
      <alignment horizontal="right" wrapText="1"/>
    </xf>
    <xf numFmtId="0" fontId="1" fillId="2" borderId="103" xfId="1" applyFont="1" applyFill="1" applyBorder="1" applyAlignment="1">
      <alignment horizontal="right" wrapText="1"/>
    </xf>
    <xf numFmtId="0" fontId="3" fillId="2" borderId="61" xfId="1" applyFill="1" applyBorder="1"/>
    <xf numFmtId="0" fontId="3" fillId="2" borderId="72" xfId="1" applyFill="1" applyBorder="1"/>
    <xf numFmtId="0" fontId="1" fillId="2" borderId="71" xfId="1" applyFont="1" applyFill="1" applyBorder="1" applyAlignment="1">
      <alignment wrapText="1"/>
    </xf>
    <xf numFmtId="0" fontId="1" fillId="2" borderId="64" xfId="1" applyFont="1" applyFill="1" applyBorder="1" applyAlignment="1">
      <alignment wrapText="1"/>
    </xf>
    <xf numFmtId="0" fontId="2" fillId="2" borderId="63" xfId="1" applyFont="1" applyFill="1" applyBorder="1" applyAlignment="1" applyProtection="1">
      <alignment shrinkToFit="1"/>
      <protection locked="0"/>
    </xf>
    <xf numFmtId="0" fontId="2" fillId="2" borderId="64" xfId="1" applyFont="1" applyFill="1" applyBorder="1" applyAlignment="1" applyProtection="1">
      <alignment shrinkToFit="1"/>
      <protection locked="0"/>
    </xf>
    <xf numFmtId="0" fontId="2" fillId="2" borderId="82" xfId="1" applyFont="1" applyFill="1" applyBorder="1" applyAlignment="1" applyProtection="1">
      <alignment shrinkToFit="1"/>
      <protection locked="0"/>
    </xf>
    <xf numFmtId="0" fontId="3" fillId="2" borderId="63" xfId="1" applyFill="1" applyBorder="1"/>
    <xf numFmtId="0" fontId="3" fillId="2" borderId="73" xfId="1" applyFill="1" applyBorder="1"/>
    <xf numFmtId="0" fontId="1" fillId="2" borderId="40" xfId="1" applyFont="1" applyFill="1" applyBorder="1" applyAlignment="1">
      <alignment wrapText="1"/>
    </xf>
    <xf numFmtId="0" fontId="1" fillId="2" borderId="41" xfId="1" applyFont="1" applyFill="1" applyBorder="1" applyAlignment="1">
      <alignment wrapText="1"/>
    </xf>
    <xf numFmtId="0" fontId="2" fillId="2" borderId="59" xfId="1" applyFont="1" applyFill="1" applyBorder="1" applyAlignment="1" applyProtection="1">
      <alignment shrinkToFit="1"/>
      <protection locked="0"/>
    </xf>
    <xf numFmtId="0" fontId="2" fillId="2" borderId="41" xfId="1" applyFont="1" applyFill="1" applyBorder="1" applyAlignment="1" applyProtection="1">
      <alignment shrinkToFit="1"/>
      <protection locked="0"/>
    </xf>
    <xf numFmtId="0" fontId="2" fillId="2" borderId="60" xfId="1" applyFont="1" applyFill="1" applyBorder="1" applyAlignment="1" applyProtection="1">
      <alignment shrinkToFit="1"/>
      <protection locked="0"/>
    </xf>
    <xf numFmtId="0" fontId="1" fillId="2" borderId="59" xfId="1" applyFont="1" applyFill="1" applyBorder="1" applyAlignment="1">
      <alignment horizontal="right" wrapText="1"/>
    </xf>
    <xf numFmtId="0" fontId="1" fillId="2" borderId="60" xfId="1" applyFont="1" applyFill="1" applyBorder="1" applyAlignment="1">
      <alignment horizontal="right" wrapText="1"/>
    </xf>
    <xf numFmtId="0" fontId="2" fillId="2" borderId="42" xfId="1" applyFont="1" applyFill="1" applyBorder="1" applyAlignment="1" applyProtection="1">
      <alignment shrinkToFit="1"/>
      <protection locked="0"/>
    </xf>
    <xf numFmtId="0" fontId="2" fillId="2" borderId="72" xfId="1" applyFont="1" applyFill="1" applyBorder="1" applyAlignment="1" applyProtection="1">
      <alignment shrinkToFit="1"/>
      <protection locked="0"/>
    </xf>
    <xf numFmtId="0" fontId="3" fillId="2" borderId="31" xfId="1" applyFill="1" applyBorder="1"/>
    <xf numFmtId="0" fontId="3" fillId="3" borderId="23" xfId="1" applyFill="1" applyBorder="1" applyProtection="1">
      <protection locked="0"/>
    </xf>
    <xf numFmtId="0" fontId="3" fillId="3" borderId="29" xfId="1" applyFill="1" applyBorder="1" applyProtection="1">
      <protection locked="0"/>
    </xf>
    <xf numFmtId="0" fontId="3" fillId="3" borderId="1" xfId="1" applyFill="1" applyBorder="1" applyAlignment="1" applyProtection="1">
      <alignment vertical="top" wrapText="1"/>
      <protection locked="0"/>
    </xf>
    <xf numFmtId="0" fontId="3" fillId="3" borderId="2" xfId="1" applyFill="1" applyBorder="1" applyAlignment="1" applyProtection="1">
      <alignment vertical="top" wrapText="1"/>
      <protection locked="0"/>
    </xf>
    <xf numFmtId="0" fontId="3" fillId="3" borderId="19" xfId="1" applyFill="1" applyBorder="1" applyAlignment="1" applyProtection="1">
      <alignment vertical="top" wrapText="1"/>
      <protection locked="0"/>
    </xf>
    <xf numFmtId="0" fontId="3" fillId="3" borderId="18" xfId="1" applyFill="1" applyBorder="1" applyAlignment="1" applyProtection="1">
      <alignment vertical="top" wrapText="1"/>
      <protection locked="0"/>
    </xf>
    <xf numFmtId="0" fontId="3" fillId="3" borderId="0" xfId="1" applyFill="1" applyAlignment="1" applyProtection="1">
      <alignment vertical="top" wrapText="1"/>
      <protection locked="0"/>
    </xf>
    <xf numFmtId="0" fontId="3" fillId="3" borderId="3" xfId="1" applyFill="1" applyBorder="1" applyAlignment="1" applyProtection="1">
      <alignment vertical="top" wrapText="1"/>
      <protection locked="0"/>
    </xf>
    <xf numFmtId="0" fontId="3" fillId="3" borderId="4" xfId="1" applyFill="1" applyBorder="1" applyAlignment="1" applyProtection="1">
      <alignment vertical="top" wrapText="1"/>
      <protection locked="0"/>
    </xf>
    <xf numFmtId="0" fontId="3" fillId="3" borderId="17" xfId="1" applyFill="1" applyBorder="1" applyAlignment="1" applyProtection="1">
      <alignment vertical="top" wrapText="1"/>
      <protection locked="0"/>
    </xf>
    <xf numFmtId="0" fontId="3" fillId="3" borderId="5" xfId="1" applyFill="1" applyBorder="1" applyAlignment="1" applyProtection="1">
      <alignment vertical="top" wrapText="1"/>
      <protection locked="0"/>
    </xf>
    <xf numFmtId="0" fontId="6" fillId="4" borderId="6" xfId="1" applyFont="1" applyFill="1" applyBorder="1" applyAlignment="1">
      <alignment vertical="top" wrapText="1"/>
    </xf>
    <xf numFmtId="0" fontId="6" fillId="4" borderId="7" xfId="1" applyFont="1" applyFill="1" applyBorder="1" applyAlignment="1">
      <alignment vertical="top" wrapText="1"/>
    </xf>
    <xf numFmtId="0" fontId="6" fillId="4" borderId="8" xfId="1" applyFont="1" applyFill="1" applyBorder="1" applyAlignment="1">
      <alignment vertical="top" wrapText="1"/>
    </xf>
    <xf numFmtId="0" fontId="3" fillId="2" borderId="52" xfId="1" applyFill="1" applyBorder="1"/>
    <xf numFmtId="0" fontId="3" fillId="2" borderId="35" xfId="1" applyFill="1" applyBorder="1"/>
    <xf numFmtId="0" fontId="3" fillId="2" borderId="36" xfId="1" applyFill="1" applyBorder="1"/>
    <xf numFmtId="0" fontId="3" fillId="3" borderId="52" xfId="1" applyFill="1" applyBorder="1" applyProtection="1">
      <protection locked="0"/>
    </xf>
    <xf numFmtId="0" fontId="3" fillId="3" borderId="55" xfId="1" applyFill="1" applyBorder="1" applyProtection="1">
      <protection locked="0"/>
    </xf>
    <xf numFmtId="0" fontId="11" fillId="2" borderId="40" xfId="1" applyFont="1" applyFill="1" applyBorder="1"/>
    <xf numFmtId="0" fontId="11" fillId="2" borderId="41" xfId="1" applyFont="1" applyFill="1" applyBorder="1"/>
    <xf numFmtId="0" fontId="11" fillId="2" borderId="42" xfId="1" applyFont="1" applyFill="1" applyBorder="1"/>
    <xf numFmtId="0" fontId="3" fillId="2" borderId="43" xfId="1" applyFill="1" applyBorder="1"/>
    <xf numFmtId="0" fontId="3" fillId="2" borderId="39" xfId="1" applyFill="1" applyBorder="1"/>
    <xf numFmtId="0" fontId="3" fillId="4" borderId="39" xfId="1" applyFill="1" applyBorder="1" applyProtection="1">
      <protection locked="0"/>
    </xf>
    <xf numFmtId="0" fontId="13" fillId="2" borderId="44" xfId="1" applyFont="1" applyFill="1" applyBorder="1"/>
    <xf numFmtId="0" fontId="13" fillId="2" borderId="45" xfId="1" applyFont="1" applyFill="1" applyBorder="1"/>
    <xf numFmtId="0" fontId="13" fillId="2" borderId="46" xfId="1" applyFont="1" applyFill="1" applyBorder="1"/>
    <xf numFmtId="0" fontId="3" fillId="2" borderId="30" xfId="1" applyFill="1" applyBorder="1"/>
    <xf numFmtId="0" fontId="3" fillId="2" borderId="26" xfId="1" applyFill="1" applyBorder="1"/>
    <xf numFmtId="0" fontId="3" fillId="2" borderId="27" xfId="1" applyFill="1" applyBorder="1"/>
    <xf numFmtId="0" fontId="3" fillId="2" borderId="47" xfId="1" applyFill="1" applyBorder="1"/>
    <xf numFmtId="0" fontId="3" fillId="2" borderId="28" xfId="1" applyFill="1" applyBorder="1"/>
    <xf numFmtId="0" fontId="3" fillId="2" borderId="26" xfId="1" applyFill="1" applyBorder="1" applyProtection="1">
      <protection locked="0"/>
    </xf>
    <xf numFmtId="0" fontId="3" fillId="2" borderId="37" xfId="1" applyFill="1" applyBorder="1" applyProtection="1">
      <protection locked="0"/>
    </xf>
    <xf numFmtId="0" fontId="6" fillId="2" borderId="6" xfId="1" applyFont="1" applyFill="1" applyBorder="1"/>
    <xf numFmtId="0" fontId="6" fillId="2" borderId="7" xfId="1" applyFont="1" applyFill="1" applyBorder="1"/>
    <xf numFmtId="0" fontId="6" fillId="2" borderId="8" xfId="1" applyFont="1" applyFill="1" applyBorder="1"/>
    <xf numFmtId="0" fontId="3" fillId="2" borderId="20" xfId="1" applyFill="1" applyBorder="1"/>
    <xf numFmtId="0" fontId="3" fillId="2" borderId="21" xfId="1" applyFill="1" applyBorder="1"/>
    <xf numFmtId="0" fontId="13" fillId="2" borderId="23" xfId="1" applyFont="1" applyFill="1" applyBorder="1"/>
    <xf numFmtId="0" fontId="13" fillId="2" borderId="24" xfId="1" applyFont="1" applyFill="1" applyBorder="1"/>
    <xf numFmtId="0" fontId="13" fillId="2" borderId="25" xfId="1" applyFont="1" applyFill="1" applyBorder="1"/>
    <xf numFmtId="0" fontId="3" fillId="2" borderId="21" xfId="1" applyFill="1" applyBorder="1" applyProtection="1">
      <protection locked="0"/>
    </xf>
    <xf numFmtId="0" fontId="3" fillId="2" borderId="22" xfId="1" applyFill="1" applyBorder="1" applyProtection="1">
      <protection locked="0"/>
    </xf>
    <xf numFmtId="0" fontId="3" fillId="2" borderId="83" xfId="1" applyFill="1" applyBorder="1"/>
    <xf numFmtId="0" fontId="3" fillId="2" borderId="79" xfId="1" applyFill="1" applyBorder="1"/>
    <xf numFmtId="0" fontId="3" fillId="2" borderId="84" xfId="1" applyFill="1" applyBorder="1"/>
    <xf numFmtId="0" fontId="3" fillId="2" borderId="17" xfId="1" applyFill="1" applyBorder="1"/>
    <xf numFmtId="0" fontId="3" fillId="2" borderId="85" xfId="1" applyFill="1" applyBorder="1"/>
    <xf numFmtId="0" fontId="3" fillId="4" borderId="21" xfId="1" applyFill="1" applyBorder="1" applyProtection="1">
      <protection locked="0"/>
    </xf>
    <xf numFmtId="0" fontId="3" fillId="4" borderId="22" xfId="1" applyFill="1" applyBorder="1" applyProtection="1">
      <protection locked="0"/>
    </xf>
    <xf numFmtId="0" fontId="3" fillId="2" borderId="20" xfId="1" applyFill="1" applyBorder="1" applyAlignment="1">
      <alignment wrapText="1"/>
    </xf>
    <xf numFmtId="0" fontId="3" fillId="2" borderId="21" xfId="1" applyFill="1" applyBorder="1" applyAlignment="1">
      <alignment wrapText="1"/>
    </xf>
    <xf numFmtId="0" fontId="3" fillId="4" borderId="52" xfId="1" applyFill="1" applyBorder="1" applyAlignment="1" applyProtection="1">
      <alignment shrinkToFit="1"/>
      <protection locked="0"/>
    </xf>
    <xf numFmtId="0" fontId="3" fillId="4" borderId="55" xfId="1" applyFill="1" applyBorder="1" applyAlignment="1" applyProtection="1">
      <alignment shrinkToFit="1"/>
      <protection locked="0"/>
    </xf>
    <xf numFmtId="0" fontId="13" fillId="2" borderId="26" xfId="1" applyFont="1" applyFill="1" applyBorder="1"/>
    <xf numFmtId="0" fontId="3" fillId="2" borderId="22" xfId="1" applyFill="1" applyBorder="1"/>
    <xf numFmtId="0" fontId="3" fillId="3" borderId="21" xfId="1" applyFill="1" applyBorder="1" applyProtection="1">
      <protection locked="0"/>
    </xf>
    <xf numFmtId="0" fontId="3" fillId="3" borderId="22" xfId="1" applyFill="1" applyBorder="1" applyProtection="1">
      <protection locked="0"/>
    </xf>
    <xf numFmtId="0" fontId="6" fillId="2" borderId="80" xfId="1" applyFont="1" applyFill="1" applyBorder="1"/>
    <xf numFmtId="0" fontId="6" fillId="2" borderId="81" xfId="1" applyFont="1" applyFill="1" applyBorder="1"/>
    <xf numFmtId="0" fontId="3" fillId="2" borderId="2" xfId="1" applyFill="1" applyBorder="1"/>
    <xf numFmtId="0" fontId="3" fillId="2" borderId="19" xfId="1" applyFill="1" applyBorder="1"/>
    <xf numFmtId="0" fontId="3" fillId="4" borderId="52" xfId="1" applyFill="1" applyBorder="1" applyAlignment="1">
      <alignment shrinkToFit="1"/>
    </xf>
    <xf numFmtId="0" fontId="3" fillId="4" borderId="55" xfId="1" applyFill="1" applyBorder="1" applyAlignment="1">
      <alignment shrinkToFit="1"/>
    </xf>
    <xf numFmtId="0" fontId="3" fillId="2" borderId="50" xfId="1" applyFill="1" applyBorder="1"/>
    <xf numFmtId="0" fontId="3" fillId="2" borderId="51" xfId="1" applyFill="1" applyBorder="1"/>
    <xf numFmtId="0" fontId="3" fillId="4" borderId="23" xfId="1" applyFill="1" applyBorder="1" applyAlignment="1" applyProtection="1">
      <alignment shrinkToFit="1"/>
      <protection locked="0"/>
    </xf>
    <xf numFmtId="0" fontId="3" fillId="4" borderId="25" xfId="1" applyFill="1" applyBorder="1" applyAlignment="1" applyProtection="1">
      <alignment shrinkToFit="1"/>
      <protection locked="0"/>
    </xf>
    <xf numFmtId="0" fontId="3" fillId="0" borderId="32" xfId="1" applyBorder="1"/>
    <xf numFmtId="0" fontId="3" fillId="0" borderId="47" xfId="1" applyBorder="1"/>
    <xf numFmtId="0" fontId="3" fillId="0" borderId="26" xfId="1" applyBorder="1" applyAlignment="1" applyProtection="1">
      <alignment vertical="top" wrapText="1" shrinkToFit="1"/>
      <protection locked="0"/>
    </xf>
    <xf numFmtId="0" fontId="3" fillId="0" borderId="37" xfId="1" applyBorder="1" applyAlignment="1" applyProtection="1">
      <alignment vertical="top" wrapText="1" shrinkToFit="1"/>
      <protection locked="0"/>
    </xf>
    <xf numFmtId="0" fontId="3" fillId="4" borderId="21" xfId="1" applyFill="1" applyBorder="1" applyAlignment="1" applyProtection="1">
      <alignment shrinkToFit="1"/>
      <protection locked="0"/>
    </xf>
    <xf numFmtId="0" fontId="3" fillId="4" borderId="22" xfId="1" applyFill="1" applyBorder="1" applyAlignment="1" applyProtection="1">
      <alignment shrinkToFit="1"/>
      <protection locked="0"/>
    </xf>
    <xf numFmtId="0" fontId="3" fillId="4" borderId="23" xfId="1" applyFill="1" applyBorder="1" applyAlignment="1" applyProtection="1">
      <alignment horizontal="left" shrinkToFit="1"/>
      <protection locked="0"/>
    </xf>
    <xf numFmtId="0" fontId="3" fillId="4" borderId="25" xfId="1" applyFill="1" applyBorder="1" applyAlignment="1" applyProtection="1">
      <alignment horizontal="left" shrinkToFit="1"/>
      <protection locked="0"/>
    </xf>
    <xf numFmtId="0" fontId="3" fillId="0" borderId="23" xfId="1" applyBorder="1"/>
    <xf numFmtId="0" fontId="3" fillId="0" borderId="24" xfId="1" applyBorder="1"/>
    <xf numFmtId="0" fontId="3" fillId="0" borderId="25" xfId="1" applyBorder="1"/>
    <xf numFmtId="0" fontId="3" fillId="2" borderId="32" xfId="1" applyFill="1" applyBorder="1"/>
    <xf numFmtId="0" fontId="3" fillId="4" borderId="27" xfId="1" applyFill="1" applyBorder="1" applyAlignment="1" applyProtection="1">
      <alignment shrinkToFit="1"/>
      <protection locked="0"/>
    </xf>
    <xf numFmtId="0" fontId="3" fillId="4" borderId="28" xfId="1" applyFill="1" applyBorder="1" applyAlignment="1" applyProtection="1">
      <alignment shrinkToFit="1"/>
      <protection locked="0"/>
    </xf>
    <xf numFmtId="0" fontId="3" fillId="4" borderId="29" xfId="1" applyFill="1" applyBorder="1" applyAlignment="1" applyProtection="1">
      <alignment shrinkToFit="1"/>
      <protection locked="0"/>
    </xf>
    <xf numFmtId="49" fontId="3" fillId="4" borderId="23" xfId="1" applyNumberFormat="1" applyFill="1" applyBorder="1" applyAlignment="1" applyProtection="1">
      <alignment shrinkToFit="1"/>
      <protection locked="0"/>
    </xf>
    <xf numFmtId="49" fontId="3" fillId="4" borderId="29" xfId="1" applyNumberFormat="1" applyFill="1" applyBorder="1" applyAlignment="1" applyProtection="1">
      <alignment shrinkToFit="1"/>
      <protection locked="0"/>
    </xf>
    <xf numFmtId="0" fontId="14" fillId="5" borderId="0" xfId="1" applyFont="1" applyFill="1" applyAlignment="1">
      <alignment horizontal="center"/>
    </xf>
    <xf numFmtId="0" fontId="3" fillId="4" borderId="23" xfId="1" applyFill="1" applyBorder="1" applyProtection="1">
      <protection locked="0"/>
    </xf>
    <xf numFmtId="0" fontId="3" fillId="4" borderId="24" xfId="1" applyFill="1" applyBorder="1" applyProtection="1">
      <protection locked="0"/>
    </xf>
    <xf numFmtId="0" fontId="3" fillId="4" borderId="25" xfId="1" applyFill="1" applyBorder="1" applyProtection="1">
      <protection locked="0"/>
    </xf>
    <xf numFmtId="0" fontId="3" fillId="2" borderId="34" xfId="1" applyFill="1" applyBorder="1"/>
    <xf numFmtId="0" fontId="3" fillId="2" borderId="33" xfId="1" applyFill="1" applyBorder="1"/>
    <xf numFmtId="0" fontId="13" fillId="2" borderId="44" xfId="1" applyFont="1" applyFill="1" applyBorder="1" applyProtection="1">
      <protection locked="0"/>
    </xf>
    <xf numFmtId="0" fontId="13" fillId="2" borderId="45" xfId="1" applyFont="1" applyFill="1" applyBorder="1" applyProtection="1">
      <protection locked="0"/>
    </xf>
    <xf numFmtId="0" fontId="13" fillId="2" borderId="78" xfId="1" applyFont="1" applyFill="1" applyBorder="1" applyProtection="1">
      <protection locked="0"/>
    </xf>
    <xf numFmtId="0" fontId="12" fillId="2" borderId="0" xfId="1" applyFont="1" applyFill="1" applyAlignment="1">
      <alignment horizontal="center"/>
    </xf>
    <xf numFmtId="0" fontId="14" fillId="2" borderId="0" xfId="1" applyFont="1" applyFill="1" applyAlignment="1">
      <alignment horizontal="center"/>
    </xf>
    <xf numFmtId="0" fontId="3" fillId="4" borderId="23" xfId="1" applyFill="1" applyBorder="1" applyAlignment="1">
      <alignment horizontal="center"/>
    </xf>
    <xf numFmtId="0" fontId="3" fillId="4" borderId="24" xfId="1" applyFill="1" applyBorder="1" applyAlignment="1">
      <alignment horizontal="center"/>
    </xf>
    <xf numFmtId="0" fontId="3" fillId="4" borderId="25" xfId="1" applyFill="1" applyBorder="1" applyAlignment="1">
      <alignment horizontal="center"/>
    </xf>
    <xf numFmtId="0" fontId="3" fillId="3" borderId="27" xfId="1" applyFill="1" applyBorder="1" applyAlignment="1">
      <alignment horizontal="center"/>
    </xf>
    <xf numFmtId="0" fontId="3" fillId="3" borderId="47" xfId="1" applyFill="1" applyBorder="1" applyAlignment="1">
      <alignment horizontal="center"/>
    </xf>
    <xf numFmtId="0" fontId="3" fillId="3" borderId="28" xfId="1" applyFill="1" applyBorder="1" applyAlignment="1">
      <alignment horizontal="center"/>
    </xf>
    <xf numFmtId="0" fontId="3" fillId="4" borderId="44" xfId="1" applyFill="1" applyBorder="1" applyAlignment="1" applyProtection="1">
      <alignment horizontal="left"/>
      <protection locked="0"/>
    </xf>
    <xf numFmtId="0" fontId="3" fillId="4" borderId="45" xfId="1" applyFill="1" applyBorder="1" applyAlignment="1" applyProtection="1">
      <alignment horizontal="left"/>
      <protection locked="0"/>
    </xf>
    <xf numFmtId="0" fontId="3" fillId="4" borderId="52" xfId="1" applyFill="1" applyBorder="1" applyAlignment="1" applyProtection="1">
      <alignment horizontal="left"/>
      <protection locked="0"/>
    </xf>
    <xf numFmtId="0" fontId="3" fillId="4" borderId="35" xfId="1" applyFill="1" applyBorder="1" applyAlignment="1" applyProtection="1">
      <alignment horizontal="left"/>
      <protection locked="0"/>
    </xf>
    <xf numFmtId="0" fontId="3" fillId="2" borderId="31" xfId="1" applyFill="1" applyBorder="1" applyAlignment="1">
      <alignment horizontal="left"/>
    </xf>
    <xf numFmtId="0" fontId="3" fillId="2" borderId="24" xfId="1" applyFill="1" applyBorder="1" applyAlignment="1">
      <alignment horizontal="left"/>
    </xf>
    <xf numFmtId="0" fontId="3" fillId="2" borderId="25" xfId="1" applyFill="1" applyBorder="1" applyAlignment="1">
      <alignment horizontal="left"/>
    </xf>
    <xf numFmtId="0" fontId="3" fillId="4" borderId="23" xfId="1" applyFill="1" applyBorder="1" applyAlignment="1" applyProtection="1">
      <alignment horizontal="left"/>
      <protection locked="0"/>
    </xf>
    <xf numFmtId="0" fontId="3" fillId="4" borderId="24" xfId="1" applyFill="1" applyBorder="1" applyAlignment="1" applyProtection="1">
      <alignment horizontal="left"/>
      <protection locked="0"/>
    </xf>
    <xf numFmtId="0" fontId="3" fillId="4" borderId="25" xfId="1" applyFill="1" applyBorder="1" applyAlignment="1" applyProtection="1">
      <alignment horizontal="left"/>
      <protection locked="0"/>
    </xf>
    <xf numFmtId="0" fontId="7" fillId="5" borderId="0" xfId="1" applyFont="1" applyFill="1" applyAlignment="1">
      <alignment horizontal="center"/>
    </xf>
    <xf numFmtId="0" fontId="3" fillId="0" borderId="10" xfId="1" applyBorder="1" applyAlignment="1" applyProtection="1">
      <alignment horizontal="center" vertical="center" wrapText="1"/>
      <protection locked="0"/>
    </xf>
    <xf numFmtId="0" fontId="3" fillId="0" borderId="9" xfId="1" applyBorder="1" applyAlignment="1" applyProtection="1">
      <alignment horizontal="center" vertical="center" wrapText="1"/>
      <protection locked="0"/>
    </xf>
    <xf numFmtId="0" fontId="3" fillId="0" borderId="15" xfId="1" applyBorder="1" applyAlignment="1" applyProtection="1">
      <alignment horizontal="center" vertical="center" wrapText="1"/>
      <protection locked="0"/>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3" fillId="0" borderId="11" xfId="1" applyBorder="1" applyAlignment="1" applyProtection="1">
      <alignment horizontal="center" vertical="center" wrapText="1"/>
      <protection locked="0"/>
    </xf>
    <xf numFmtId="0" fontId="6" fillId="0" borderId="1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9" xfId="1" applyFont="1" applyBorder="1" applyAlignment="1">
      <alignment horizontal="center" vertical="center" wrapText="1"/>
    </xf>
    <xf numFmtId="0" fontId="3" fillId="0" borderId="21" xfId="1" applyBorder="1"/>
    <xf numFmtId="0" fontId="3" fillId="2" borderId="21" xfId="1" applyFill="1" applyBorder="1" applyAlignment="1">
      <alignment horizontal="left"/>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3" fillId="0" borderId="10" xfId="1" applyBorder="1" applyAlignment="1">
      <alignment horizontal="center" vertical="center" wrapText="1"/>
    </xf>
    <xf numFmtId="0" fontId="3" fillId="0" borderId="100" xfId="1" applyBorder="1" applyAlignment="1">
      <alignment horizontal="center" vertical="center" wrapText="1"/>
    </xf>
    <xf numFmtId="0" fontId="6" fillId="0" borderId="6" xfId="1" applyFont="1" applyBorder="1" applyAlignment="1">
      <alignment horizontal="center" vertical="center" wrapText="1"/>
    </xf>
    <xf numFmtId="0" fontId="3" fillId="0" borderId="10" xfId="1" applyBorder="1" applyAlignment="1">
      <alignment horizontal="left" vertical="center" wrapText="1"/>
    </xf>
    <xf numFmtId="0" fontId="3" fillId="0" borderId="9" xfId="1" applyBorder="1" applyAlignment="1">
      <alignment horizontal="left" vertical="center" wrapText="1"/>
    </xf>
    <xf numFmtId="0" fontId="3" fillId="0" borderId="11" xfId="1" applyBorder="1" applyAlignment="1">
      <alignment horizontal="center" vertical="center" wrapText="1"/>
    </xf>
    <xf numFmtId="0" fontId="3" fillId="0" borderId="15" xfId="1" applyBorder="1" applyAlignment="1">
      <alignment horizontal="left" vertical="center" wrapText="1"/>
    </xf>
    <xf numFmtId="0" fontId="3" fillId="0" borderId="9" xfId="1" applyBorder="1" applyAlignment="1">
      <alignment horizontal="center" vertical="center" wrapText="1"/>
    </xf>
    <xf numFmtId="0" fontId="3" fillId="0" borderId="11" xfId="1" applyBorder="1" applyAlignment="1">
      <alignment horizontal="left" vertical="center" wrapText="1"/>
    </xf>
    <xf numFmtId="0" fontId="6" fillId="5" borderId="0" xfId="1" applyFont="1" applyFill="1" applyAlignment="1">
      <alignment horizontal="center"/>
    </xf>
    <xf numFmtId="0" fontId="3" fillId="0" borderId="15" xfId="1" applyBorder="1" applyAlignment="1">
      <alignment vertical="center" wrapText="1"/>
    </xf>
    <xf numFmtId="0" fontId="3" fillId="0" borderId="10" xfId="1" applyBorder="1" applyAlignment="1">
      <alignment vertical="center" wrapText="1"/>
    </xf>
    <xf numFmtId="0" fontId="3" fillId="0" borderId="9" xfId="1" applyBorder="1" applyAlignment="1">
      <alignment vertical="center" wrapText="1"/>
    </xf>
    <xf numFmtId="0" fontId="3" fillId="0" borderId="65" xfId="1" applyBorder="1" applyAlignment="1">
      <alignment wrapText="1"/>
    </xf>
    <xf numFmtId="0" fontId="6" fillId="0" borderId="106" xfId="1" applyFont="1" applyBorder="1" applyAlignment="1">
      <alignment horizontal="center" vertical="center" wrapText="1"/>
    </xf>
    <xf numFmtId="0" fontId="6" fillId="0" borderId="108" xfId="1" applyFont="1" applyBorder="1" applyAlignment="1">
      <alignment horizontal="left" vertical="center" wrapText="1"/>
    </xf>
    <xf numFmtId="0" fontId="6" fillId="0" borderId="109" xfId="1" applyFont="1" applyBorder="1" applyAlignment="1">
      <alignment horizontal="left" vertical="center" wrapText="1"/>
    </xf>
    <xf numFmtId="0" fontId="6" fillId="0" borderId="110" xfId="1" applyFont="1" applyBorder="1" applyAlignment="1">
      <alignment horizontal="left" vertical="center" wrapText="1"/>
    </xf>
    <xf numFmtId="0" fontId="3" fillId="0" borderId="110" xfId="1" applyBorder="1" applyAlignment="1">
      <alignment horizontal="center" vertical="center"/>
    </xf>
    <xf numFmtId="0" fontId="3" fillId="0" borderId="109" xfId="1" applyBorder="1" applyAlignment="1">
      <alignment horizontal="center" vertical="center"/>
    </xf>
    <xf numFmtId="0" fontId="6" fillId="0" borderId="65" xfId="1" applyFont="1" applyBorder="1" applyAlignment="1">
      <alignment wrapText="1"/>
    </xf>
  </cellXfs>
  <cellStyles count="5">
    <cellStyle name="Hyperlink" xfId="4" builtinId="8"/>
    <cellStyle name="Normal" xfId="0" builtinId="0"/>
    <cellStyle name="Normal 2" xfId="1" xr:uid="{00000000-0005-0000-0000-000002000000}"/>
    <cellStyle name="Normal_Results Table" xfId="3" xr:uid="{00000000-0005-0000-0000-000003000000}"/>
    <cellStyle name="Normal_Sheet2" xfId="2" xr:uid="{00000000-0005-0000-0000-000004000000}"/>
  </cellStyles>
  <dxfs count="73">
    <dxf>
      <font>
        <color theme="0"/>
      </font>
      <border>
        <left/>
        <right/>
        <top style="hair">
          <color auto="1"/>
        </top>
        <bottom/>
      </border>
    </dxf>
    <dxf>
      <font>
        <color theme="0"/>
      </font>
      <border>
        <left/>
        <right/>
        <top/>
        <bottom/>
      </border>
    </dxf>
    <dxf>
      <font>
        <color rgb="FFFF0000"/>
      </font>
    </dxf>
    <dxf>
      <font>
        <color theme="1"/>
      </font>
    </dxf>
    <dxf>
      <font>
        <color theme="1"/>
      </font>
    </dxf>
    <dxf>
      <font>
        <color rgb="FFFF0000"/>
      </font>
    </dxf>
    <dxf>
      <font>
        <color rgb="FFFF0000"/>
      </font>
    </dxf>
    <dxf>
      <font>
        <color rgb="FFFF0000"/>
      </font>
    </dxf>
    <dxf>
      <font>
        <color rgb="FFFF0000"/>
      </font>
    </dxf>
    <dxf>
      <font>
        <color rgb="FFFF0000"/>
      </font>
    </dxf>
    <dxf>
      <font>
        <color theme="1"/>
      </font>
    </dxf>
    <dxf>
      <font>
        <color rgb="FFFF0000"/>
      </font>
    </dxf>
    <dxf>
      <font>
        <color rgb="FFFF0000"/>
      </font>
    </dxf>
    <dxf>
      <font>
        <color rgb="FFFF0000"/>
      </font>
    </dxf>
    <dxf>
      <font>
        <color rgb="FFFF0000"/>
      </font>
    </dxf>
    <dxf>
      <font>
        <color rgb="FFFF0000"/>
      </font>
    </dxf>
    <dxf>
      <font>
        <color theme="1"/>
      </font>
    </dxf>
    <dxf>
      <font>
        <color theme="1"/>
      </font>
    </dxf>
    <dxf>
      <font>
        <color theme="1"/>
      </font>
    </dxf>
    <dxf>
      <font>
        <color theme="1"/>
      </font>
    </dxf>
    <dxf>
      <font>
        <b/>
        <i val="0"/>
        <color rgb="FFFF0000"/>
      </font>
    </dxf>
    <dxf>
      <font>
        <color theme="1"/>
      </font>
    </dxf>
    <dxf>
      <font>
        <color theme="1"/>
      </font>
    </dxf>
    <dxf>
      <font>
        <color theme="1"/>
      </font>
    </dxf>
    <dxf>
      <font>
        <color theme="1"/>
      </font>
    </dxf>
    <dxf>
      <font>
        <color rgb="FFFF0000"/>
      </font>
    </dxf>
    <dxf>
      <font>
        <color rgb="FFFF0000"/>
      </font>
    </dxf>
    <dxf>
      <font>
        <color theme="1"/>
      </font>
    </dxf>
    <dxf>
      <font>
        <color theme="1"/>
      </font>
    </dxf>
    <dxf>
      <font>
        <color theme="1"/>
      </font>
    </dxf>
    <dxf>
      <font>
        <color theme="1"/>
      </font>
    </dxf>
    <dxf>
      <font>
        <color rgb="FFFF0000"/>
      </font>
    </dxf>
    <dxf>
      <font>
        <color rgb="FFFF0000"/>
      </font>
    </dxf>
    <dxf>
      <font>
        <color rgb="FFFF0000"/>
      </font>
    </dxf>
    <dxf>
      <font>
        <color theme="0"/>
      </font>
      <border>
        <left/>
        <right/>
        <top style="hair">
          <color auto="1"/>
        </top>
        <bottom/>
      </border>
    </dxf>
    <dxf>
      <font>
        <color theme="0"/>
      </font>
      <border>
        <left/>
        <right/>
        <top/>
        <bottom/>
      </border>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theme="7" tint="0.79998168889431442"/>
        </patternFill>
      </fill>
    </dxf>
    <dxf>
      <fill>
        <patternFill>
          <bgColor rgb="FFE6E6E6"/>
        </patternFill>
      </fill>
    </dxf>
    <dxf>
      <fill>
        <patternFill patternType="none">
          <bgColor auto="1"/>
        </patternFill>
      </fill>
    </dxf>
    <dxf>
      <fill>
        <patternFill>
          <bgColor rgb="FFE6E6E6"/>
        </patternFill>
      </fill>
    </dxf>
    <dxf>
      <fill>
        <patternFill>
          <bgColor rgb="FFE6E6E6"/>
        </patternFill>
      </fill>
    </dxf>
    <dxf>
      <font>
        <b/>
        <i val="0"/>
        <color rgb="FFFF000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fill>
        <patternFill>
          <bgColor rgb="FFE6E6E6"/>
        </patternFill>
      </fill>
      <border>
        <left style="hair">
          <color auto="1"/>
        </left>
        <right style="hair">
          <color auto="1"/>
        </right>
        <top style="hair">
          <color auto="1"/>
        </top>
        <bottom style="hair">
          <color auto="1"/>
        </bottom>
        <vertical/>
        <horizontal/>
      </border>
    </dxf>
    <dxf>
      <font>
        <color theme="0"/>
      </font>
    </dxf>
    <dxf>
      <font>
        <color theme="0"/>
      </font>
    </dxf>
    <dxf>
      <font>
        <b/>
        <i val="0"/>
        <color rgb="FFFF0000"/>
      </font>
    </dxf>
    <dxf>
      <font>
        <color theme="0"/>
      </font>
    </dxf>
    <dxf>
      <font>
        <color theme="0"/>
      </font>
    </dxf>
    <dxf>
      <fill>
        <patternFill patternType="none">
          <bgColor auto="1"/>
        </patternFill>
      </fill>
    </dxf>
    <dxf>
      <font>
        <color rgb="FFFF0000"/>
      </font>
    </dxf>
    <dxf>
      <font>
        <color rgb="FFFF0000"/>
      </font>
    </dxf>
    <dxf>
      <font>
        <color rgb="FFFF0000"/>
      </font>
    </dxf>
    <dxf>
      <font>
        <color rgb="FFFF000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999999"/>
      <rgbColor rgb="00FFEC45"/>
      <rgbColor rgb="00FFF5A2"/>
      <rgbColor rgb="00999999"/>
      <rgbColor rgb="00AFCBAA"/>
      <rgbColor rgb="00333333"/>
      <rgbColor rgb="00333333"/>
      <rgbColor rgb="00FFDE00"/>
      <rgbColor rgb="00FFEC45"/>
      <rgbColor rgb="00666666"/>
      <rgbColor rgb="005E9655"/>
      <rgbColor rgb="00367C2B"/>
      <rgbColor rgb="000000FF"/>
      <rgbColor rgb="00367C2B"/>
      <rgbColor rgb="00FFDE00"/>
      <rgbColor rgb="00666666"/>
      <rgbColor rgb="005E9655"/>
      <rgbColor rgb="0086B080"/>
      <rgbColor rgb="00999999"/>
      <rgbColor rgb="00000000"/>
      <rgbColor rgb="00FFFFFF"/>
      <rgbColor rgb="005E9655"/>
      <rgbColor rgb="0086B080"/>
      <rgbColor rgb="00FFEC45"/>
      <rgbColor rgb="00FFF173"/>
      <rgbColor rgb="00CCCCCC"/>
      <rgbColor rgb="00FF3300"/>
      <rgbColor rgb="00000000"/>
      <rgbColor rgb="00FFFFFF"/>
      <rgbColor rgb="00FFF5A2"/>
      <rgbColor rgb="00D7E5D5"/>
      <rgbColor rgb="00CCCCCC"/>
      <rgbColor rgb="00FFFAD0"/>
      <rgbColor rgb="00FFFAD0"/>
      <rgbColor rgb="00CCCCCC"/>
      <rgbColor rgb="00CCCCCC"/>
      <rgbColor rgb="00D7E5D5"/>
      <rgbColor rgb="00FFF173"/>
      <rgbColor rgb="0086B080"/>
      <rgbColor rgb="00FFF173"/>
      <rgbColor rgb="00AFCBAA"/>
      <rgbColor rgb="0086B080"/>
      <rgbColor rgb="005E9655"/>
      <rgbColor rgb="00333333"/>
      <rgbColor rgb="00000000"/>
      <rgbColor rgb="00367C2B"/>
      <rgbColor rgb="00666666"/>
      <rgbColor rgb="00000000"/>
      <rgbColor rgb="00FFDE00"/>
      <rgbColor rgb="00367C2B"/>
      <rgbColor rgb="00999999"/>
      <rgbColor rgb="00000000"/>
      <rgbColor rgb="00FF0000"/>
    </indexedColors>
    <mruColors>
      <color rgb="FFE6E6E6"/>
      <color rgb="FFE6EFE5"/>
      <color rgb="FFFFFA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42</xdr:row>
      <xdr:rowOff>38100</xdr:rowOff>
    </xdr:from>
    <xdr:to>
      <xdr:col>3</xdr:col>
      <xdr:colOff>266701</xdr:colOff>
      <xdr:row>55</xdr:row>
      <xdr:rowOff>57150</xdr:rowOff>
    </xdr:to>
    <xdr:pic>
      <xdr:nvPicPr>
        <xdr:cNvPr id="2" name="Picture 1" descr="JDM F14 Designation Forma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1706225"/>
          <a:ext cx="1924050" cy="2295525"/>
        </a:xfrm>
        <a:prstGeom prst="rect">
          <a:avLst/>
        </a:prstGeom>
        <a:noFill/>
      </xdr:spPr>
    </xdr:pic>
    <xdr:clientData/>
  </xdr:twoCellAnchor>
  <xdr:twoCellAnchor editAs="oneCell">
    <xdr:from>
      <xdr:col>3</xdr:col>
      <xdr:colOff>381000</xdr:colOff>
      <xdr:row>61</xdr:row>
      <xdr:rowOff>95250</xdr:rowOff>
    </xdr:from>
    <xdr:to>
      <xdr:col>9</xdr:col>
      <xdr:colOff>396240</xdr:colOff>
      <xdr:row>73</xdr:row>
      <xdr:rowOff>53340</xdr:rowOff>
    </xdr:to>
    <xdr:pic>
      <xdr:nvPicPr>
        <xdr:cNvPr id="4" name="Picture 3" descr="JDM F14 Designation Example">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38350" y="14554200"/>
          <a:ext cx="3333750" cy="1914525"/>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hare-internal.deere.com/teams/gpt/SitePages/SupplierPaint.aspx" TargetMode="External"/><Relationship Id="rId7" Type="http://schemas.openxmlformats.org/officeDocument/2006/relationships/drawing" Target="../drawings/drawing1.xml"/><Relationship Id="rId2" Type="http://schemas.openxmlformats.org/officeDocument/2006/relationships/hyperlink" Target="https://jdsn.deere.com/" TargetMode="External"/><Relationship Id="rId1" Type="http://schemas.openxmlformats.org/officeDocument/2006/relationships/hyperlink" Target="http://share-internal.deere.com/teams/gpt/SitePages/SupplierPaint.aspx" TargetMode="External"/><Relationship Id="rId6" Type="http://schemas.openxmlformats.org/officeDocument/2006/relationships/printerSettings" Target="../printerSettings/printerSettings1.bin"/><Relationship Id="rId5" Type="http://schemas.openxmlformats.org/officeDocument/2006/relationships/hyperlink" Target="mailto:MTICPaintLab@JohnDeere.com?subject=JDM%20F17X2%20Paint%20Process%20Qualification%20Submission" TargetMode="External"/><Relationship Id="rId4" Type="http://schemas.openxmlformats.org/officeDocument/2006/relationships/hyperlink" Target="mailto:MTICPaintLab@JohnDeere.com"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78"/>
  <sheetViews>
    <sheetView showGridLines="0" tabSelected="1" showRuler="0" view="pageLayout" zoomScaleNormal="100" workbookViewId="0">
      <selection activeCell="A2" sqref="A2:M2"/>
    </sheetView>
  </sheetViews>
  <sheetFormatPr defaultColWidth="9.33203125" defaultRowHeight="13.2" x14ac:dyDescent="0.25"/>
  <cols>
    <col min="1" max="13" width="7.6640625" style="3" customWidth="1"/>
    <col min="14" max="14" width="2.33203125" style="3" customWidth="1"/>
    <col min="15" max="16384" width="9.33203125" style="3"/>
  </cols>
  <sheetData>
    <row r="1" spans="1:36" x14ac:dyDescent="0.25">
      <c r="A1" s="99" t="s">
        <v>329</v>
      </c>
      <c r="B1" s="98"/>
      <c r="C1" s="98"/>
      <c r="D1" s="98"/>
      <c r="E1" s="98"/>
      <c r="F1" s="98"/>
      <c r="G1" s="98"/>
      <c r="H1" s="98"/>
      <c r="I1" s="98"/>
      <c r="J1" s="98"/>
      <c r="K1" s="98"/>
      <c r="L1" s="98"/>
      <c r="M1" s="100" t="s">
        <v>330</v>
      </c>
      <c r="O1" s="68"/>
      <c r="P1" s="69"/>
      <c r="Q1" s="69"/>
      <c r="R1" s="69"/>
      <c r="S1" s="69"/>
      <c r="T1" s="69"/>
      <c r="U1" s="69"/>
      <c r="V1" s="69"/>
      <c r="W1" s="69"/>
      <c r="X1" s="69"/>
      <c r="Y1" s="69"/>
      <c r="Z1" s="69"/>
      <c r="AA1"/>
      <c r="AB1"/>
      <c r="AC1"/>
      <c r="AD1"/>
      <c r="AE1"/>
      <c r="AF1"/>
      <c r="AG1"/>
      <c r="AH1"/>
      <c r="AI1"/>
      <c r="AJ1"/>
    </row>
    <row r="2" spans="1:36" ht="21" x14ac:dyDescent="0.4">
      <c r="A2" s="156" t="s">
        <v>0</v>
      </c>
      <c r="B2" s="156"/>
      <c r="C2" s="156"/>
      <c r="D2" s="156"/>
      <c r="E2" s="156"/>
      <c r="F2" s="156"/>
      <c r="G2" s="156"/>
      <c r="H2" s="156"/>
      <c r="I2" s="156"/>
      <c r="J2" s="156"/>
      <c r="K2" s="156"/>
      <c r="L2" s="156"/>
      <c r="M2" s="156"/>
      <c r="O2" s="68"/>
      <c r="P2" s="69"/>
      <c r="Q2" s="69"/>
      <c r="R2" s="69"/>
      <c r="S2" s="69"/>
      <c r="T2" s="69"/>
      <c r="U2" s="69"/>
      <c r="V2" s="69"/>
      <c r="W2" s="69"/>
      <c r="X2" s="69"/>
      <c r="Y2" s="69"/>
      <c r="Z2" s="69"/>
      <c r="AA2"/>
      <c r="AB2"/>
      <c r="AC2"/>
      <c r="AD2"/>
      <c r="AE2"/>
      <c r="AF2"/>
      <c r="AG2"/>
      <c r="AH2"/>
      <c r="AI2"/>
      <c r="AJ2"/>
    </row>
    <row r="3" spans="1:36" ht="28.95" customHeight="1" x14ac:dyDescent="0.3">
      <c r="A3" s="174" t="s">
        <v>1</v>
      </c>
      <c r="B3" s="174"/>
      <c r="C3" s="174"/>
      <c r="D3" s="174"/>
      <c r="E3" s="174"/>
      <c r="F3" s="174"/>
      <c r="G3" s="174"/>
      <c r="H3" s="174"/>
      <c r="I3" s="174"/>
      <c r="J3" s="174"/>
      <c r="K3" s="174"/>
      <c r="L3" s="174"/>
      <c r="M3" s="174"/>
      <c r="O3"/>
      <c r="P3"/>
      <c r="Q3"/>
      <c r="R3"/>
      <c r="S3"/>
      <c r="T3"/>
      <c r="U3"/>
      <c r="V3"/>
      <c r="W3"/>
      <c r="X3"/>
      <c r="Y3"/>
      <c r="Z3"/>
      <c r="AA3"/>
      <c r="AB3"/>
      <c r="AC3"/>
      <c r="AD3"/>
      <c r="AE3"/>
      <c r="AF3"/>
      <c r="AG3"/>
      <c r="AH3"/>
      <c r="AI3"/>
      <c r="AJ3"/>
    </row>
    <row r="4" spans="1:36" ht="14.4" customHeight="1" x14ac:dyDescent="0.25">
      <c r="A4" s="161" t="s">
        <v>2</v>
      </c>
      <c r="B4" s="161"/>
      <c r="C4" s="161"/>
      <c r="D4" s="161"/>
      <c r="E4" s="161"/>
      <c r="F4" s="161"/>
      <c r="G4" s="161"/>
      <c r="H4" s="161"/>
      <c r="I4" s="161"/>
      <c r="J4" s="161"/>
      <c r="K4" s="161"/>
      <c r="L4" s="161"/>
      <c r="M4" s="161"/>
      <c r="O4"/>
      <c r="P4"/>
      <c r="Q4"/>
      <c r="R4"/>
      <c r="S4"/>
      <c r="T4"/>
      <c r="U4"/>
      <c r="V4"/>
      <c r="W4"/>
      <c r="X4"/>
      <c r="Y4"/>
      <c r="Z4"/>
      <c r="AA4"/>
      <c r="AB4"/>
      <c r="AC4"/>
      <c r="AD4"/>
      <c r="AE4"/>
      <c r="AF4"/>
      <c r="AG4"/>
      <c r="AH4"/>
      <c r="AI4"/>
      <c r="AJ4"/>
    </row>
    <row r="5" spans="1:36" ht="30" customHeight="1" x14ac:dyDescent="0.25">
      <c r="A5" s="5"/>
      <c r="B5" s="178" t="s">
        <v>3</v>
      </c>
      <c r="C5" s="178"/>
      <c r="D5" s="178"/>
      <c r="E5" s="178"/>
      <c r="F5" s="178"/>
      <c r="G5" s="178"/>
      <c r="H5" s="178"/>
      <c r="I5" s="178"/>
      <c r="J5" s="178"/>
      <c r="K5" s="178"/>
      <c r="L5" s="178"/>
      <c r="M5" s="178"/>
      <c r="O5"/>
      <c r="P5" s="180"/>
      <c r="Q5" s="180"/>
      <c r="R5" s="180"/>
      <c r="S5" s="180"/>
      <c r="T5" s="180"/>
      <c r="U5" s="180"/>
      <c r="V5" s="180"/>
      <c r="W5" s="180"/>
      <c r="X5" s="180"/>
      <c r="Y5" s="180"/>
      <c r="Z5"/>
      <c r="AA5"/>
      <c r="AB5"/>
      <c r="AC5"/>
      <c r="AD5"/>
      <c r="AE5"/>
      <c r="AF5"/>
      <c r="AG5"/>
      <c r="AH5"/>
      <c r="AI5"/>
      <c r="AJ5"/>
    </row>
    <row r="6" spans="1:36" ht="14.4" customHeight="1" x14ac:dyDescent="0.25">
      <c r="A6" s="95" t="s">
        <v>4</v>
      </c>
      <c r="B6" s="164" t="s">
        <v>5</v>
      </c>
      <c r="C6" s="177"/>
      <c r="D6" s="177"/>
      <c r="E6" s="177"/>
      <c r="F6" s="177"/>
      <c r="G6" s="177"/>
      <c r="H6" s="177"/>
      <c r="I6" s="177"/>
      <c r="J6" s="177"/>
      <c r="K6" s="177"/>
      <c r="L6" s="177"/>
      <c r="M6" s="177"/>
      <c r="O6"/>
      <c r="P6"/>
      <c r="Q6"/>
      <c r="R6"/>
      <c r="S6"/>
      <c r="T6"/>
      <c r="U6"/>
      <c r="V6"/>
      <c r="W6"/>
      <c r="X6"/>
      <c r="Y6"/>
      <c r="Z6"/>
      <c r="AA6"/>
      <c r="AB6"/>
      <c r="AC6"/>
      <c r="AD6"/>
      <c r="AE6"/>
      <c r="AF6"/>
      <c r="AG6"/>
      <c r="AH6"/>
      <c r="AI6"/>
      <c r="AJ6"/>
    </row>
    <row r="7" spans="1:36" ht="14.4" customHeight="1" x14ac:dyDescent="0.25">
      <c r="A7" s="95" t="s">
        <v>4</v>
      </c>
      <c r="B7" s="164" t="s">
        <v>6</v>
      </c>
      <c r="C7" s="177"/>
      <c r="D7" s="177"/>
      <c r="E7" s="177"/>
      <c r="F7" s="177"/>
      <c r="G7" s="177"/>
      <c r="H7" s="177"/>
      <c r="I7" s="177"/>
      <c r="J7" s="177"/>
      <c r="K7" s="177"/>
      <c r="L7" s="177"/>
      <c r="M7" s="177"/>
      <c r="O7"/>
      <c r="P7"/>
      <c r="Q7"/>
      <c r="R7"/>
      <c r="S7"/>
      <c r="T7"/>
      <c r="U7"/>
      <c r="V7"/>
      <c r="W7"/>
      <c r="X7"/>
      <c r="Y7"/>
      <c r="Z7"/>
      <c r="AA7"/>
      <c r="AB7"/>
      <c r="AC7"/>
      <c r="AD7"/>
      <c r="AE7"/>
      <c r="AF7"/>
      <c r="AG7"/>
      <c r="AH7"/>
      <c r="AI7"/>
      <c r="AJ7"/>
    </row>
    <row r="8" spans="1:36" ht="14.4" customHeight="1" x14ac:dyDescent="0.25">
      <c r="A8" s="95" t="s">
        <v>4</v>
      </c>
      <c r="B8" s="164" t="s">
        <v>7</v>
      </c>
      <c r="C8" s="177"/>
      <c r="D8" s="177"/>
      <c r="E8" s="177"/>
      <c r="F8" s="177"/>
      <c r="G8" s="177"/>
      <c r="H8" s="177"/>
      <c r="I8" s="177"/>
      <c r="J8" s="177"/>
      <c r="K8" s="177"/>
      <c r="L8" s="177"/>
      <c r="M8" s="177"/>
      <c r="O8"/>
      <c r="P8"/>
      <c r="Q8"/>
      <c r="R8"/>
      <c r="S8"/>
      <c r="T8"/>
      <c r="U8"/>
      <c r="V8"/>
      <c r="W8"/>
      <c r="X8"/>
      <c r="Y8"/>
      <c r="Z8"/>
      <c r="AA8"/>
      <c r="AB8"/>
      <c r="AC8"/>
      <c r="AD8"/>
      <c r="AE8"/>
      <c r="AF8"/>
      <c r="AG8"/>
      <c r="AH8"/>
      <c r="AI8"/>
      <c r="AJ8"/>
    </row>
    <row r="9" spans="1:36" ht="14.4" customHeight="1" x14ac:dyDescent="0.25">
      <c r="A9" s="161" t="s">
        <v>8</v>
      </c>
      <c r="B9" s="161"/>
      <c r="C9" s="161"/>
      <c r="D9" s="161"/>
      <c r="E9" s="161"/>
      <c r="F9" s="161"/>
      <c r="G9" s="161"/>
      <c r="H9" s="161"/>
      <c r="I9" s="161"/>
      <c r="J9" s="161"/>
      <c r="K9" s="161"/>
      <c r="L9" s="161"/>
      <c r="M9" s="161"/>
      <c r="O9"/>
      <c r="P9"/>
      <c r="Q9"/>
      <c r="R9"/>
      <c r="S9"/>
      <c r="T9"/>
      <c r="U9"/>
      <c r="V9"/>
      <c r="W9"/>
      <c r="X9"/>
      <c r="Y9"/>
      <c r="Z9"/>
      <c r="AA9"/>
      <c r="AB9"/>
      <c r="AC9"/>
      <c r="AD9"/>
      <c r="AE9"/>
      <c r="AF9"/>
      <c r="AG9"/>
      <c r="AH9"/>
      <c r="AI9"/>
      <c r="AJ9"/>
    </row>
    <row r="10" spans="1:36" ht="43.95" customHeight="1" x14ac:dyDescent="0.25">
      <c r="A10" s="4"/>
      <c r="B10" s="176" t="s">
        <v>9</v>
      </c>
      <c r="C10" s="176"/>
      <c r="D10" s="176"/>
      <c r="E10" s="176"/>
      <c r="F10" s="176"/>
      <c r="G10" s="176"/>
      <c r="H10" s="176"/>
      <c r="I10" s="176"/>
      <c r="J10" s="176"/>
      <c r="K10" s="176"/>
      <c r="L10" s="176"/>
      <c r="M10" s="176"/>
      <c r="O10"/>
      <c r="P10"/>
      <c r="Q10"/>
      <c r="R10"/>
      <c r="S10"/>
      <c r="T10"/>
      <c r="U10"/>
      <c r="V10"/>
      <c r="W10"/>
      <c r="X10"/>
      <c r="Y10"/>
      <c r="Z10"/>
      <c r="AA10"/>
      <c r="AB10"/>
      <c r="AC10"/>
      <c r="AD10"/>
      <c r="AE10"/>
      <c r="AF10"/>
      <c r="AG10"/>
      <c r="AH10"/>
      <c r="AI10"/>
      <c r="AJ10"/>
    </row>
    <row r="11" spans="1:36" ht="15.75" customHeight="1" x14ac:dyDescent="0.25">
      <c r="A11" s="161" t="s">
        <v>10</v>
      </c>
      <c r="B11" s="161"/>
      <c r="C11" s="161"/>
      <c r="D11" s="161"/>
      <c r="E11" s="161"/>
      <c r="F11" s="161"/>
      <c r="G11" s="161"/>
      <c r="H11" s="161"/>
      <c r="I11" s="161"/>
      <c r="J11" s="161"/>
      <c r="K11" s="161"/>
      <c r="L11" s="161"/>
      <c r="M11" s="161"/>
      <c r="O11"/>
      <c r="P11"/>
      <c r="Q11"/>
      <c r="R11"/>
      <c r="S11"/>
      <c r="T11"/>
      <c r="U11"/>
      <c r="V11"/>
      <c r="W11"/>
      <c r="X11"/>
      <c r="Y11"/>
      <c r="Z11"/>
      <c r="AA11"/>
      <c r="AB11"/>
      <c r="AC11"/>
      <c r="AD11"/>
      <c r="AE11"/>
      <c r="AF11"/>
      <c r="AG11"/>
      <c r="AH11"/>
      <c r="AI11"/>
      <c r="AJ11"/>
    </row>
    <row r="12" spans="1:36" ht="43.2" customHeight="1" x14ac:dyDescent="0.25">
      <c r="A12" s="4"/>
      <c r="B12" s="176" t="s">
        <v>11</v>
      </c>
      <c r="C12" s="176"/>
      <c r="D12" s="176"/>
      <c r="E12" s="176"/>
      <c r="F12" s="176"/>
      <c r="G12" s="176"/>
      <c r="H12" s="176"/>
      <c r="I12" s="176"/>
      <c r="J12" s="176"/>
      <c r="K12" s="176"/>
      <c r="L12" s="176"/>
      <c r="M12" s="176"/>
      <c r="O12"/>
      <c r="P12"/>
      <c r="Q12"/>
      <c r="R12"/>
      <c r="S12"/>
      <c r="T12"/>
      <c r="U12"/>
      <c r="V12"/>
      <c r="W12"/>
      <c r="X12"/>
      <c r="Y12"/>
      <c r="Z12"/>
      <c r="AA12"/>
      <c r="AB12"/>
      <c r="AC12"/>
      <c r="AD12"/>
      <c r="AE12"/>
      <c r="AF12"/>
      <c r="AG12"/>
      <c r="AH12"/>
      <c r="AI12"/>
      <c r="AJ12"/>
    </row>
    <row r="13" spans="1:36" ht="24.75" customHeight="1" x14ac:dyDescent="0.3">
      <c r="A13" s="174" t="s">
        <v>12</v>
      </c>
      <c r="B13" s="174"/>
      <c r="C13" s="174"/>
      <c r="D13" s="174"/>
      <c r="E13" s="174"/>
      <c r="F13" s="174"/>
      <c r="G13" s="174"/>
      <c r="H13" s="174"/>
      <c r="I13" s="174"/>
      <c r="J13" s="174"/>
      <c r="K13" s="174"/>
      <c r="L13" s="174"/>
      <c r="M13" s="174"/>
      <c r="O13"/>
      <c r="P13"/>
      <c r="Q13"/>
      <c r="R13"/>
      <c r="S13"/>
      <c r="T13"/>
      <c r="U13"/>
      <c r="V13"/>
      <c r="W13"/>
      <c r="X13"/>
      <c r="Y13"/>
      <c r="Z13"/>
      <c r="AA13"/>
      <c r="AB13"/>
      <c r="AC13"/>
      <c r="AD13"/>
      <c r="AE13"/>
      <c r="AF13"/>
      <c r="AG13"/>
      <c r="AH13"/>
      <c r="AI13"/>
      <c r="AJ13"/>
    </row>
    <row r="14" spans="1:36" ht="14.4" customHeight="1" x14ac:dyDescent="0.25">
      <c r="A14" s="161" t="s">
        <v>13</v>
      </c>
      <c r="B14" s="161"/>
      <c r="C14" s="161"/>
      <c r="D14" s="161"/>
      <c r="E14" s="161"/>
      <c r="F14" s="161"/>
      <c r="G14" s="161"/>
      <c r="H14" s="161"/>
      <c r="I14" s="161"/>
      <c r="J14" s="161"/>
      <c r="K14" s="161"/>
      <c r="L14" s="161"/>
      <c r="M14" s="161"/>
      <c r="O14"/>
      <c r="P14"/>
      <c r="Q14"/>
      <c r="R14"/>
      <c r="S14"/>
      <c r="T14"/>
      <c r="U14"/>
      <c r="V14"/>
      <c r="W14"/>
      <c r="X14"/>
      <c r="Y14"/>
      <c r="Z14"/>
      <c r="AA14"/>
      <c r="AB14"/>
      <c r="AC14"/>
      <c r="AD14"/>
      <c r="AE14"/>
      <c r="AF14"/>
      <c r="AG14"/>
      <c r="AH14"/>
      <c r="AI14"/>
      <c r="AJ14"/>
    </row>
    <row r="15" spans="1:36" ht="39" customHeight="1" x14ac:dyDescent="0.25">
      <c r="A15" s="95" t="s">
        <v>4</v>
      </c>
      <c r="B15" s="164" t="s">
        <v>14</v>
      </c>
      <c r="C15" s="164"/>
      <c r="D15" s="164"/>
      <c r="E15" s="164"/>
      <c r="F15" s="164"/>
      <c r="G15" s="164"/>
      <c r="H15" s="164"/>
      <c r="I15" s="164"/>
      <c r="J15" s="164"/>
      <c r="K15" s="164"/>
      <c r="L15" s="164"/>
      <c r="M15" s="164"/>
      <c r="O15"/>
      <c r="P15"/>
      <c r="Q15"/>
      <c r="R15"/>
      <c r="S15"/>
      <c r="T15"/>
      <c r="U15"/>
      <c r="V15"/>
      <c r="W15"/>
      <c r="X15"/>
      <c r="Y15"/>
      <c r="Z15"/>
      <c r="AA15"/>
      <c r="AB15"/>
      <c r="AC15"/>
      <c r="AD15"/>
      <c r="AE15"/>
      <c r="AF15"/>
      <c r="AG15"/>
      <c r="AH15"/>
      <c r="AI15"/>
      <c r="AJ15"/>
    </row>
    <row r="16" spans="1:36" ht="14.4" customHeight="1" x14ac:dyDescent="0.25">
      <c r="A16" s="5"/>
      <c r="B16" s="179" t="s">
        <v>15</v>
      </c>
      <c r="C16" s="164"/>
      <c r="D16" s="164"/>
      <c r="E16" s="164"/>
      <c r="F16" s="164"/>
      <c r="G16" s="164"/>
      <c r="H16" s="164"/>
      <c r="I16" s="164"/>
      <c r="J16" s="164"/>
      <c r="K16" s="164"/>
      <c r="L16" s="164"/>
      <c r="M16" s="164"/>
      <c r="O16"/>
      <c r="P16"/>
      <c r="Q16"/>
      <c r="R16"/>
      <c r="S16"/>
      <c r="T16"/>
      <c r="U16"/>
      <c r="V16"/>
      <c r="W16"/>
      <c r="X16"/>
      <c r="Y16"/>
      <c r="Z16"/>
      <c r="AA16"/>
      <c r="AB16"/>
      <c r="AC16"/>
      <c r="AD16"/>
      <c r="AE16"/>
      <c r="AF16"/>
      <c r="AG16"/>
      <c r="AH16"/>
      <c r="AI16"/>
      <c r="AJ16"/>
    </row>
    <row r="17" spans="1:36" ht="14.4" customHeight="1" x14ac:dyDescent="0.25">
      <c r="A17" s="95" t="s">
        <v>4</v>
      </c>
      <c r="B17" s="164" t="s">
        <v>16</v>
      </c>
      <c r="C17" s="164"/>
      <c r="D17" s="164"/>
      <c r="E17" s="164"/>
      <c r="F17" s="164"/>
      <c r="G17" s="164"/>
      <c r="H17" s="164"/>
      <c r="I17" s="164"/>
      <c r="J17" s="164"/>
      <c r="K17" s="164"/>
      <c r="L17" s="164"/>
      <c r="M17" s="164"/>
      <c r="O17"/>
      <c r="P17"/>
      <c r="Q17"/>
      <c r="R17"/>
      <c r="S17"/>
      <c r="T17"/>
      <c r="U17"/>
      <c r="V17"/>
      <c r="W17"/>
      <c r="X17"/>
      <c r="Y17"/>
      <c r="Z17"/>
      <c r="AA17"/>
      <c r="AB17"/>
      <c r="AC17"/>
      <c r="AD17"/>
      <c r="AE17"/>
      <c r="AF17"/>
      <c r="AG17"/>
      <c r="AH17"/>
      <c r="AI17"/>
      <c r="AJ17"/>
    </row>
    <row r="18" spans="1:36" ht="14.4" customHeight="1" x14ac:dyDescent="0.25">
      <c r="A18" s="95" t="s">
        <v>4</v>
      </c>
      <c r="B18" s="176" t="s">
        <v>17</v>
      </c>
      <c r="C18" s="176"/>
      <c r="D18" s="176"/>
      <c r="E18" s="176"/>
      <c r="F18" s="176"/>
      <c r="G18" s="176"/>
      <c r="H18" s="176"/>
      <c r="I18" s="176"/>
      <c r="J18" s="176"/>
      <c r="K18" s="176"/>
      <c r="L18" s="176"/>
      <c r="M18" s="176"/>
      <c r="O18"/>
      <c r="P18"/>
      <c r="Q18"/>
      <c r="R18"/>
      <c r="S18"/>
      <c r="T18"/>
      <c r="U18"/>
      <c r="V18"/>
      <c r="W18"/>
      <c r="X18"/>
      <c r="Y18"/>
      <c r="Z18"/>
      <c r="AA18"/>
      <c r="AB18"/>
      <c r="AC18"/>
      <c r="AD18"/>
      <c r="AE18"/>
      <c r="AF18"/>
      <c r="AG18"/>
      <c r="AH18"/>
      <c r="AI18"/>
      <c r="AJ18"/>
    </row>
    <row r="19" spans="1:36" ht="14.4" customHeight="1" x14ac:dyDescent="0.25">
      <c r="A19" s="95" t="s">
        <v>4</v>
      </c>
      <c r="B19" s="164" t="s">
        <v>18</v>
      </c>
      <c r="C19" s="164"/>
      <c r="D19" s="164"/>
      <c r="E19" s="164"/>
      <c r="F19" s="164"/>
      <c r="G19" s="164"/>
      <c r="H19" s="164"/>
      <c r="I19" s="164"/>
      <c r="J19" s="164"/>
      <c r="K19" s="164"/>
      <c r="L19" s="164"/>
      <c r="M19" s="164"/>
      <c r="O19"/>
      <c r="P19"/>
      <c r="Q19"/>
      <c r="R19"/>
      <c r="S19"/>
      <c r="T19"/>
      <c r="U19"/>
      <c r="V19"/>
      <c r="W19"/>
      <c r="X19"/>
      <c r="Y19"/>
      <c r="Z19"/>
      <c r="AA19"/>
      <c r="AB19"/>
      <c r="AC19"/>
      <c r="AD19"/>
      <c r="AE19"/>
      <c r="AF19"/>
      <c r="AG19"/>
      <c r="AH19"/>
      <c r="AI19"/>
      <c r="AJ19"/>
    </row>
    <row r="20" spans="1:36" ht="14.4" customHeight="1" x14ac:dyDescent="0.25">
      <c r="A20" s="161" t="s">
        <v>19</v>
      </c>
      <c r="B20" s="161"/>
      <c r="C20" s="161"/>
      <c r="D20" s="161"/>
      <c r="E20" s="161"/>
      <c r="F20" s="161"/>
      <c r="G20" s="161"/>
      <c r="H20" s="161"/>
      <c r="I20" s="161"/>
      <c r="J20" s="161"/>
      <c r="K20" s="161"/>
      <c r="L20" s="161"/>
      <c r="M20" s="161"/>
      <c r="O20"/>
      <c r="P20"/>
      <c r="Q20"/>
      <c r="R20"/>
      <c r="S20"/>
      <c r="T20"/>
      <c r="U20"/>
      <c r="V20"/>
      <c r="W20"/>
      <c r="X20"/>
      <c r="Y20"/>
      <c r="Z20"/>
      <c r="AA20"/>
      <c r="AB20"/>
      <c r="AC20"/>
      <c r="AD20"/>
      <c r="AE20"/>
      <c r="AF20"/>
      <c r="AG20"/>
      <c r="AH20"/>
      <c r="AI20"/>
      <c r="AJ20"/>
    </row>
    <row r="21" spans="1:36" ht="14.4" customHeight="1" x14ac:dyDescent="0.25">
      <c r="A21" s="95" t="s">
        <v>4</v>
      </c>
      <c r="B21" s="164" t="s">
        <v>20</v>
      </c>
      <c r="C21" s="164"/>
      <c r="D21" s="164"/>
      <c r="E21" s="164"/>
      <c r="F21" s="164"/>
      <c r="G21" s="164"/>
      <c r="H21" s="164"/>
      <c r="I21" s="164"/>
      <c r="J21" s="164"/>
      <c r="K21" s="164"/>
      <c r="L21" s="164"/>
      <c r="M21" s="164"/>
      <c r="O21"/>
      <c r="P21"/>
      <c r="Q21"/>
      <c r="R21"/>
      <c r="S21"/>
      <c r="T21"/>
      <c r="U21"/>
      <c r="V21"/>
      <c r="W21"/>
      <c r="X21"/>
      <c r="Y21"/>
      <c r="Z21"/>
      <c r="AA21"/>
      <c r="AB21"/>
      <c r="AC21"/>
      <c r="AD21"/>
      <c r="AE21"/>
      <c r="AF21"/>
      <c r="AG21"/>
      <c r="AH21"/>
      <c r="AI21"/>
      <c r="AJ21"/>
    </row>
    <row r="22" spans="1:36" ht="31.95" customHeight="1" x14ac:dyDescent="0.25">
      <c r="A22" s="95" t="s">
        <v>4</v>
      </c>
      <c r="B22" s="164" t="s">
        <v>21</v>
      </c>
      <c r="C22" s="164"/>
      <c r="D22" s="164"/>
      <c r="E22" s="164"/>
      <c r="F22" s="164"/>
      <c r="G22" s="164"/>
      <c r="H22" s="164"/>
      <c r="I22" s="164"/>
      <c r="J22" s="164"/>
      <c r="K22" s="164"/>
      <c r="L22" s="164"/>
      <c r="M22" s="164"/>
      <c r="O22"/>
      <c r="P22"/>
      <c r="Q22"/>
      <c r="R22"/>
      <c r="S22"/>
      <c r="T22"/>
      <c r="U22"/>
      <c r="V22"/>
      <c r="W22"/>
      <c r="X22"/>
      <c r="Y22"/>
      <c r="Z22"/>
      <c r="AA22"/>
      <c r="AB22"/>
      <c r="AC22"/>
      <c r="AD22"/>
      <c r="AE22"/>
      <c r="AF22"/>
      <c r="AG22"/>
      <c r="AH22"/>
      <c r="AI22"/>
      <c r="AJ22"/>
    </row>
    <row r="23" spans="1:36" ht="39.75" customHeight="1" x14ac:dyDescent="0.25">
      <c r="A23" s="161" t="s">
        <v>22</v>
      </c>
      <c r="B23" s="161"/>
      <c r="C23" s="161"/>
      <c r="D23" s="161"/>
      <c r="E23" s="161"/>
      <c r="F23" s="161"/>
      <c r="G23" s="161"/>
      <c r="H23" s="161"/>
      <c r="I23" s="161"/>
      <c r="J23" s="161"/>
      <c r="K23" s="161"/>
      <c r="L23" s="161"/>
      <c r="M23" s="161"/>
      <c r="O23"/>
      <c r="P23"/>
      <c r="Q23"/>
      <c r="R23"/>
      <c r="S23"/>
      <c r="T23"/>
      <c r="U23"/>
      <c r="V23"/>
      <c r="W23"/>
      <c r="X23"/>
      <c r="Y23"/>
      <c r="Z23"/>
      <c r="AA23"/>
      <c r="AB23"/>
      <c r="AC23"/>
      <c r="AD23"/>
      <c r="AE23"/>
      <c r="AF23"/>
      <c r="AG23"/>
      <c r="AH23"/>
      <c r="AI23"/>
      <c r="AJ23"/>
    </row>
    <row r="24" spans="1:36" ht="28.95" customHeight="1" x14ac:dyDescent="0.3">
      <c r="A24" s="174" t="s">
        <v>23</v>
      </c>
      <c r="B24" s="174"/>
      <c r="C24" s="174"/>
      <c r="D24" s="174"/>
      <c r="E24" s="174"/>
      <c r="F24" s="174"/>
      <c r="G24" s="174"/>
      <c r="H24" s="174"/>
      <c r="I24" s="174"/>
      <c r="J24" s="174"/>
      <c r="K24" s="174"/>
      <c r="L24" s="174"/>
      <c r="M24" s="174"/>
      <c r="O24"/>
      <c r="P24"/>
      <c r="Q24"/>
      <c r="R24"/>
      <c r="S24"/>
      <c r="T24"/>
      <c r="U24"/>
      <c r="V24"/>
      <c r="W24"/>
      <c r="X24"/>
      <c r="Y24"/>
      <c r="Z24"/>
      <c r="AA24"/>
      <c r="AB24"/>
      <c r="AC24"/>
      <c r="AD24"/>
      <c r="AE24"/>
      <c r="AF24"/>
      <c r="AG24"/>
      <c r="AH24"/>
      <c r="AI24"/>
      <c r="AJ24"/>
    </row>
    <row r="25" spans="1:36" ht="39" customHeight="1" x14ac:dyDescent="0.25">
      <c r="A25" s="175" t="s">
        <v>24</v>
      </c>
      <c r="B25" s="175"/>
      <c r="C25" s="175"/>
      <c r="D25" s="175"/>
      <c r="E25" s="175"/>
      <c r="F25" s="175"/>
      <c r="G25" s="175"/>
      <c r="H25" s="175"/>
      <c r="I25" s="175"/>
      <c r="J25" s="175"/>
      <c r="K25" s="175"/>
      <c r="L25" s="175"/>
      <c r="M25" s="175"/>
      <c r="O25"/>
      <c r="P25"/>
      <c r="Q25"/>
      <c r="R25"/>
      <c r="S25"/>
      <c r="T25"/>
      <c r="U25"/>
      <c r="V25"/>
      <c r="W25"/>
      <c r="X25"/>
      <c r="Y25"/>
      <c r="Z25"/>
      <c r="AA25"/>
      <c r="AB25"/>
      <c r="AC25"/>
      <c r="AD25"/>
      <c r="AE25"/>
      <c r="AF25"/>
      <c r="AG25"/>
      <c r="AH25"/>
      <c r="AI25"/>
      <c r="AJ25"/>
    </row>
    <row r="26" spans="1:36" ht="19.5" customHeight="1" x14ac:dyDescent="0.25">
      <c r="B26" s="176" t="s">
        <v>25</v>
      </c>
      <c r="C26" s="176"/>
      <c r="D26" s="176"/>
      <c r="E26" s="176"/>
      <c r="F26" s="176"/>
      <c r="G26" s="176"/>
      <c r="H26" s="176"/>
      <c r="I26" s="176"/>
      <c r="J26" s="176"/>
      <c r="K26" s="176"/>
      <c r="L26" s="176"/>
      <c r="M26" s="176"/>
      <c r="O26"/>
      <c r="P26"/>
      <c r="Q26"/>
      <c r="R26"/>
      <c r="S26"/>
      <c r="T26"/>
      <c r="U26"/>
      <c r="V26"/>
      <c r="W26"/>
      <c r="X26"/>
      <c r="Y26"/>
      <c r="Z26"/>
      <c r="AA26"/>
      <c r="AB26"/>
      <c r="AC26"/>
      <c r="AD26"/>
      <c r="AE26"/>
      <c r="AF26"/>
      <c r="AG26"/>
      <c r="AH26"/>
      <c r="AI26"/>
      <c r="AJ26"/>
    </row>
    <row r="27" spans="1:36" ht="14.4" customHeight="1" x14ac:dyDescent="0.25">
      <c r="B27" s="95" t="s">
        <v>4</v>
      </c>
      <c r="C27" s="164" t="s">
        <v>26</v>
      </c>
      <c r="D27" s="177"/>
      <c r="E27" s="177"/>
      <c r="F27" s="177"/>
      <c r="G27" s="177"/>
      <c r="H27" s="177"/>
      <c r="I27" s="177"/>
      <c r="J27" s="177"/>
      <c r="K27" s="177"/>
      <c r="L27" s="177"/>
      <c r="M27" s="177"/>
      <c r="O27"/>
      <c r="P27"/>
      <c r="Q27"/>
      <c r="R27"/>
      <c r="S27"/>
      <c r="T27"/>
      <c r="U27"/>
      <c r="V27"/>
      <c r="W27"/>
      <c r="X27"/>
      <c r="Y27"/>
      <c r="Z27"/>
      <c r="AA27"/>
      <c r="AB27"/>
      <c r="AC27"/>
      <c r="AD27"/>
      <c r="AE27"/>
      <c r="AF27"/>
      <c r="AG27"/>
      <c r="AH27"/>
      <c r="AI27"/>
      <c r="AJ27"/>
    </row>
    <row r="28" spans="1:36" ht="14.4" customHeight="1" x14ac:dyDescent="0.25">
      <c r="A28" s="4"/>
      <c r="B28" s="95" t="s">
        <v>4</v>
      </c>
      <c r="C28" s="164" t="s">
        <v>27</v>
      </c>
      <c r="D28" s="177"/>
      <c r="E28" s="177"/>
      <c r="F28" s="177"/>
      <c r="G28" s="177"/>
      <c r="H28" s="177"/>
      <c r="I28" s="177"/>
      <c r="J28" s="177"/>
      <c r="K28" s="177"/>
      <c r="L28" s="177"/>
      <c r="M28" s="177"/>
      <c r="O28"/>
      <c r="P28"/>
      <c r="Q28"/>
      <c r="R28"/>
      <c r="S28"/>
      <c r="T28"/>
      <c r="U28"/>
      <c r="V28"/>
      <c r="W28"/>
      <c r="X28"/>
      <c r="Y28"/>
      <c r="Z28"/>
      <c r="AA28"/>
      <c r="AB28"/>
      <c r="AC28"/>
      <c r="AD28"/>
      <c r="AE28"/>
      <c r="AF28"/>
      <c r="AG28"/>
      <c r="AH28"/>
      <c r="AI28"/>
      <c r="AJ28"/>
    </row>
    <row r="29" spans="1:36" ht="28.2" customHeight="1" x14ac:dyDescent="0.25">
      <c r="A29" s="161" t="s">
        <v>28</v>
      </c>
      <c r="B29" s="161"/>
      <c r="C29" s="161"/>
      <c r="D29" s="161"/>
      <c r="E29" s="161"/>
      <c r="F29" s="161"/>
      <c r="G29" s="161"/>
      <c r="H29" s="161"/>
      <c r="I29" s="161"/>
      <c r="J29" s="161"/>
      <c r="K29" s="161"/>
      <c r="L29" s="161"/>
      <c r="M29" s="161"/>
      <c r="O29"/>
      <c r="P29"/>
      <c r="Q29"/>
      <c r="R29"/>
      <c r="S29"/>
      <c r="T29"/>
      <c r="U29"/>
      <c r="V29"/>
      <c r="W29"/>
      <c r="X29"/>
      <c r="Y29"/>
      <c r="Z29"/>
      <c r="AA29"/>
      <c r="AB29"/>
      <c r="AC29"/>
      <c r="AD29"/>
      <c r="AE29"/>
      <c r="AF29"/>
      <c r="AG29"/>
      <c r="AH29"/>
      <c r="AI29"/>
      <c r="AJ29"/>
    </row>
    <row r="30" spans="1:36" ht="26.4" customHeight="1" x14ac:dyDescent="0.25">
      <c r="A30" s="157" t="s">
        <v>29</v>
      </c>
      <c r="B30" s="157"/>
      <c r="C30" s="157"/>
      <c r="D30" s="157"/>
      <c r="E30" s="157"/>
      <c r="F30" s="157"/>
      <c r="G30" s="157"/>
      <c r="H30" s="157"/>
      <c r="I30" s="157"/>
      <c r="J30" s="157"/>
      <c r="K30" s="157"/>
      <c r="L30" s="157"/>
      <c r="M30" s="157"/>
      <c r="O30"/>
      <c r="P30"/>
      <c r="Q30"/>
      <c r="R30"/>
      <c r="S30"/>
      <c r="T30"/>
      <c r="U30"/>
      <c r="V30"/>
      <c r="W30"/>
      <c r="X30"/>
      <c r="Y30"/>
      <c r="Z30"/>
      <c r="AA30"/>
      <c r="AB30"/>
      <c r="AC30"/>
      <c r="AD30"/>
      <c r="AE30"/>
      <c r="AF30"/>
      <c r="AG30"/>
      <c r="AH30"/>
      <c r="AI30"/>
      <c r="AJ30"/>
    </row>
    <row r="31" spans="1:36" ht="15.6" x14ac:dyDescent="0.3">
      <c r="A31" s="174" t="s">
        <v>30</v>
      </c>
      <c r="B31" s="174"/>
      <c r="C31" s="174"/>
      <c r="D31" s="174"/>
      <c r="E31" s="174"/>
      <c r="F31" s="174"/>
      <c r="G31" s="174"/>
      <c r="H31" s="174"/>
      <c r="I31" s="174"/>
      <c r="J31" s="174"/>
      <c r="K31" s="174"/>
      <c r="L31" s="174"/>
      <c r="M31" s="174"/>
      <c r="O31"/>
      <c r="P31"/>
      <c r="Q31"/>
      <c r="R31"/>
      <c r="S31"/>
      <c r="T31"/>
      <c r="U31"/>
      <c r="V31"/>
      <c r="W31"/>
      <c r="X31"/>
      <c r="Y31"/>
      <c r="Z31"/>
      <c r="AA31"/>
      <c r="AB31"/>
      <c r="AC31"/>
      <c r="AD31"/>
      <c r="AE31"/>
      <c r="AF31"/>
      <c r="AG31"/>
      <c r="AH31"/>
      <c r="AI31"/>
      <c r="AJ31"/>
    </row>
    <row r="32" spans="1:36" ht="16.5" customHeight="1" x14ac:dyDescent="0.25">
      <c r="A32" s="165" t="s">
        <v>31</v>
      </c>
      <c r="B32" s="166"/>
      <c r="C32" s="166"/>
      <c r="D32" s="166"/>
      <c r="E32" s="166"/>
      <c r="F32" s="166"/>
      <c r="G32" s="166"/>
      <c r="H32" s="166"/>
      <c r="I32" s="166"/>
      <c r="J32" s="166"/>
      <c r="K32" s="166"/>
      <c r="L32" s="166"/>
      <c r="M32" s="166"/>
      <c r="O32"/>
      <c r="P32"/>
      <c r="Q32"/>
      <c r="R32"/>
      <c r="S32"/>
      <c r="T32"/>
      <c r="U32"/>
      <c r="V32"/>
      <c r="W32"/>
      <c r="X32"/>
      <c r="Y32"/>
      <c r="Z32"/>
      <c r="AA32"/>
      <c r="AB32"/>
      <c r="AC32"/>
      <c r="AD32"/>
      <c r="AE32"/>
      <c r="AF32"/>
      <c r="AG32"/>
      <c r="AH32"/>
      <c r="AI32"/>
      <c r="AJ32"/>
    </row>
    <row r="33" spans="1:36" ht="15" customHeight="1" x14ac:dyDescent="0.25">
      <c r="A33" s="95" t="s">
        <v>4</v>
      </c>
      <c r="B33" s="158" t="s">
        <v>32</v>
      </c>
      <c r="C33" s="158"/>
      <c r="D33" s="158"/>
      <c r="E33" s="158"/>
      <c r="F33" s="158"/>
      <c r="G33" s="158"/>
      <c r="H33" s="158"/>
      <c r="I33" s="158"/>
      <c r="J33" s="158"/>
      <c r="K33" s="158"/>
      <c r="L33" s="158"/>
      <c r="M33" s="158"/>
      <c r="O33"/>
      <c r="P33"/>
      <c r="Q33"/>
      <c r="R33"/>
      <c r="S33"/>
      <c r="T33"/>
      <c r="U33"/>
      <c r="V33"/>
      <c r="W33"/>
      <c r="X33"/>
      <c r="Y33"/>
      <c r="Z33"/>
      <c r="AA33"/>
      <c r="AB33"/>
      <c r="AC33"/>
      <c r="AD33"/>
      <c r="AE33"/>
      <c r="AF33"/>
      <c r="AG33"/>
      <c r="AH33"/>
      <c r="AI33"/>
      <c r="AJ33"/>
    </row>
    <row r="34" spans="1:36" ht="15" customHeight="1" x14ac:dyDescent="0.25">
      <c r="A34" s="95"/>
      <c r="B34" s="159" t="s">
        <v>33</v>
      </c>
      <c r="C34" s="159"/>
      <c r="D34" s="159"/>
      <c r="E34" s="159"/>
      <c r="F34" s="159"/>
      <c r="G34" s="159"/>
      <c r="H34" s="102"/>
      <c r="I34" s="103"/>
      <c r="J34" s="103"/>
      <c r="K34" s="103"/>
      <c r="L34" s="103"/>
      <c r="M34" s="103"/>
      <c r="O34"/>
      <c r="P34"/>
      <c r="Q34"/>
      <c r="R34"/>
      <c r="S34"/>
      <c r="T34"/>
      <c r="U34"/>
      <c r="V34"/>
      <c r="W34"/>
      <c r="X34"/>
      <c r="Y34"/>
      <c r="Z34"/>
      <c r="AA34"/>
      <c r="AB34"/>
      <c r="AC34"/>
      <c r="AD34"/>
      <c r="AE34"/>
      <c r="AF34"/>
      <c r="AG34"/>
      <c r="AH34"/>
      <c r="AI34"/>
      <c r="AJ34"/>
    </row>
    <row r="35" spans="1:36" ht="15" customHeight="1" x14ac:dyDescent="0.25">
      <c r="A35" s="165" t="s">
        <v>34</v>
      </c>
      <c r="B35" s="166"/>
      <c r="C35" s="166"/>
      <c r="D35" s="166"/>
      <c r="E35" s="166"/>
      <c r="F35" s="166"/>
      <c r="G35" s="166"/>
      <c r="H35" s="166"/>
      <c r="I35" s="166"/>
      <c r="J35" s="166"/>
      <c r="K35" s="166"/>
      <c r="L35" s="166"/>
      <c r="M35" s="166"/>
      <c r="O35"/>
      <c r="P35"/>
      <c r="Q35"/>
      <c r="R35"/>
      <c r="S35"/>
      <c r="T35"/>
      <c r="U35"/>
      <c r="V35"/>
      <c r="W35"/>
      <c r="X35"/>
      <c r="Y35"/>
      <c r="Z35"/>
      <c r="AA35"/>
      <c r="AB35"/>
      <c r="AC35"/>
      <c r="AD35"/>
      <c r="AE35"/>
      <c r="AF35"/>
      <c r="AG35"/>
      <c r="AH35"/>
      <c r="AI35"/>
      <c r="AJ35"/>
    </row>
    <row r="36" spans="1:36" ht="15" customHeight="1" x14ac:dyDescent="0.25">
      <c r="A36" s="95" t="s">
        <v>4</v>
      </c>
      <c r="B36" s="164" t="s">
        <v>35</v>
      </c>
      <c r="C36" s="164"/>
      <c r="D36" s="164"/>
      <c r="E36" s="164"/>
      <c r="F36" s="164"/>
      <c r="G36" s="164"/>
      <c r="H36" s="164"/>
      <c r="I36" s="164"/>
      <c r="J36" s="164"/>
      <c r="K36" s="164"/>
      <c r="L36" s="164"/>
      <c r="M36" s="164"/>
      <c r="O36"/>
      <c r="P36"/>
      <c r="Q36"/>
      <c r="R36"/>
      <c r="S36"/>
      <c r="T36"/>
      <c r="U36"/>
      <c r="V36"/>
      <c r="W36"/>
      <c r="X36"/>
      <c r="Y36"/>
      <c r="Z36"/>
      <c r="AA36"/>
      <c r="AB36"/>
      <c r="AC36"/>
      <c r="AD36"/>
      <c r="AE36"/>
      <c r="AF36"/>
      <c r="AG36"/>
      <c r="AH36"/>
      <c r="AI36"/>
      <c r="AJ36"/>
    </row>
    <row r="37" spans="1:36" ht="53.25" customHeight="1" x14ac:dyDescent="0.25">
      <c r="A37" s="162"/>
      <c r="B37" s="162"/>
      <c r="C37" s="162"/>
      <c r="D37" s="163" t="s">
        <v>36</v>
      </c>
      <c r="E37" s="163"/>
      <c r="F37" s="163"/>
      <c r="G37" s="163"/>
      <c r="H37" s="163"/>
      <c r="I37" s="163"/>
      <c r="J37" s="96"/>
      <c r="K37" s="96"/>
      <c r="L37" s="96"/>
      <c r="M37" s="96"/>
      <c r="O37"/>
      <c r="P37"/>
      <c r="Q37"/>
      <c r="R37"/>
      <c r="S37"/>
      <c r="T37"/>
      <c r="U37"/>
      <c r="V37"/>
      <c r="W37"/>
      <c r="X37"/>
      <c r="Y37"/>
      <c r="Z37"/>
      <c r="AA37"/>
      <c r="AB37"/>
      <c r="AC37"/>
      <c r="AD37"/>
      <c r="AE37"/>
      <c r="AF37"/>
      <c r="AG37"/>
      <c r="AH37"/>
      <c r="AI37"/>
      <c r="AJ37"/>
    </row>
    <row r="38" spans="1:36" x14ac:dyDescent="0.25">
      <c r="A38" s="165" t="s">
        <v>37</v>
      </c>
      <c r="B38" s="166"/>
      <c r="C38" s="166"/>
      <c r="D38" s="166"/>
      <c r="E38" s="166"/>
      <c r="F38" s="166"/>
      <c r="G38" s="166"/>
      <c r="H38" s="166"/>
      <c r="I38" s="166"/>
      <c r="J38" s="166"/>
      <c r="K38" s="166"/>
      <c r="L38" s="166"/>
      <c r="M38" s="166"/>
      <c r="O38"/>
      <c r="P38"/>
      <c r="Q38"/>
      <c r="R38"/>
      <c r="S38"/>
      <c r="T38"/>
      <c r="U38"/>
      <c r="V38"/>
      <c r="W38"/>
      <c r="X38"/>
      <c r="Y38"/>
      <c r="Z38"/>
      <c r="AA38"/>
      <c r="AB38"/>
      <c r="AC38"/>
      <c r="AD38"/>
      <c r="AE38"/>
      <c r="AF38"/>
      <c r="AG38"/>
      <c r="AH38"/>
      <c r="AI38"/>
      <c r="AJ38"/>
    </row>
    <row r="39" spans="1:36" x14ac:dyDescent="0.25">
      <c r="A39" s="97"/>
      <c r="B39" s="167" t="s">
        <v>15</v>
      </c>
      <c r="C39" s="168"/>
      <c r="D39" s="168"/>
      <c r="E39" s="168"/>
      <c r="F39" s="168"/>
      <c r="G39" s="168"/>
      <c r="H39" s="168"/>
      <c r="I39" s="168"/>
      <c r="J39" s="168"/>
      <c r="K39" s="168"/>
      <c r="L39" s="168"/>
      <c r="M39" s="168"/>
      <c r="O39"/>
      <c r="P39"/>
      <c r="Q39"/>
      <c r="R39"/>
      <c r="S39"/>
      <c r="T39"/>
      <c r="U39"/>
      <c r="V39"/>
      <c r="W39"/>
      <c r="X39"/>
      <c r="Y39"/>
      <c r="Z39"/>
      <c r="AA39"/>
      <c r="AB39"/>
      <c r="AC39"/>
      <c r="AD39"/>
      <c r="AE39"/>
      <c r="AF39"/>
      <c r="AG39"/>
      <c r="AH39"/>
      <c r="AI39"/>
      <c r="AJ39"/>
    </row>
    <row r="40" spans="1:36" x14ac:dyDescent="0.25">
      <c r="O40"/>
      <c r="P40"/>
      <c r="Q40"/>
      <c r="R40"/>
      <c r="S40"/>
      <c r="T40"/>
      <c r="U40"/>
      <c r="V40"/>
      <c r="W40"/>
      <c r="X40"/>
      <c r="Y40"/>
      <c r="Z40"/>
      <c r="AA40"/>
      <c r="AB40"/>
      <c r="AC40"/>
      <c r="AD40"/>
      <c r="AE40"/>
      <c r="AF40"/>
      <c r="AG40"/>
      <c r="AH40"/>
      <c r="AI40"/>
      <c r="AJ40"/>
    </row>
    <row r="41" spans="1:36" ht="15.6" x14ac:dyDescent="0.3">
      <c r="A41" s="174" t="s">
        <v>38</v>
      </c>
      <c r="B41" s="174"/>
      <c r="C41" s="174"/>
      <c r="D41" s="174"/>
      <c r="E41" s="174"/>
      <c r="F41" s="174"/>
      <c r="G41" s="174"/>
      <c r="H41" s="174"/>
      <c r="I41" s="174"/>
      <c r="J41" s="174"/>
      <c r="K41" s="174"/>
      <c r="L41" s="174"/>
      <c r="M41" s="174"/>
      <c r="O41"/>
      <c r="P41"/>
      <c r="Q41"/>
      <c r="R41"/>
      <c r="S41"/>
      <c r="T41"/>
      <c r="U41"/>
      <c r="V41"/>
      <c r="W41"/>
      <c r="X41"/>
      <c r="Y41"/>
      <c r="Z41"/>
      <c r="AA41"/>
      <c r="AB41"/>
      <c r="AC41"/>
      <c r="AD41"/>
      <c r="AE41"/>
      <c r="AF41"/>
      <c r="AG41"/>
      <c r="AH41"/>
      <c r="AI41"/>
      <c r="AJ41"/>
    </row>
    <row r="42" spans="1:36" x14ac:dyDescent="0.25">
      <c r="O42"/>
      <c r="P42"/>
      <c r="Q42"/>
      <c r="R42"/>
      <c r="S42"/>
      <c r="T42"/>
      <c r="U42"/>
      <c r="V42"/>
      <c r="W42"/>
      <c r="X42"/>
      <c r="Y42"/>
      <c r="Z42"/>
      <c r="AA42"/>
      <c r="AB42"/>
      <c r="AC42"/>
      <c r="AD42"/>
      <c r="AE42"/>
      <c r="AF42"/>
      <c r="AG42"/>
      <c r="AH42"/>
      <c r="AI42"/>
      <c r="AJ42"/>
    </row>
    <row r="43" spans="1:36" x14ac:dyDescent="0.25">
      <c r="E43" s="186" t="s">
        <v>39</v>
      </c>
      <c r="F43" s="186"/>
      <c r="G43" s="186"/>
      <c r="H43" s="186"/>
      <c r="I43" s="186"/>
      <c r="J43" s="186"/>
      <c r="K43" s="186"/>
      <c r="L43" s="186"/>
      <c r="M43" s="186"/>
      <c r="O43"/>
      <c r="P43"/>
      <c r="Q43"/>
      <c r="R43"/>
      <c r="S43"/>
      <c r="T43"/>
      <c r="U43"/>
      <c r="V43"/>
      <c r="W43"/>
      <c r="X43"/>
      <c r="Y43"/>
      <c r="Z43"/>
      <c r="AA43"/>
      <c r="AB43"/>
      <c r="AC43"/>
      <c r="AD43"/>
      <c r="AE43"/>
      <c r="AF43"/>
      <c r="AG43"/>
      <c r="AH43"/>
      <c r="AI43"/>
      <c r="AJ43"/>
    </row>
    <row r="44" spans="1:36" x14ac:dyDescent="0.25">
      <c r="E44" s="186" t="s">
        <v>40</v>
      </c>
      <c r="F44" s="186"/>
      <c r="G44" s="186"/>
      <c r="H44" s="186"/>
      <c r="I44" s="186"/>
      <c r="J44" s="186"/>
      <c r="K44" s="186"/>
      <c r="L44" s="186"/>
      <c r="M44" s="186"/>
      <c r="O44"/>
      <c r="P44"/>
      <c r="Q44"/>
      <c r="R44"/>
      <c r="S44"/>
      <c r="T44"/>
      <c r="U44"/>
      <c r="V44"/>
      <c r="W44"/>
      <c r="X44"/>
      <c r="Y44"/>
      <c r="Z44"/>
      <c r="AA44"/>
      <c r="AB44"/>
      <c r="AC44"/>
      <c r="AD44"/>
      <c r="AE44"/>
      <c r="AF44"/>
      <c r="AG44"/>
      <c r="AH44"/>
      <c r="AI44"/>
      <c r="AJ44"/>
    </row>
    <row r="45" spans="1:36" x14ac:dyDescent="0.25">
      <c r="E45" s="186"/>
      <c r="F45" s="186"/>
      <c r="G45" s="186"/>
      <c r="H45" s="186"/>
      <c r="I45" s="186"/>
      <c r="J45" s="186"/>
      <c r="K45" s="186"/>
      <c r="L45" s="186"/>
      <c r="M45" s="186"/>
      <c r="O45"/>
      <c r="P45"/>
      <c r="Q45"/>
      <c r="R45"/>
      <c r="S45"/>
      <c r="T45"/>
      <c r="U45"/>
      <c r="V45"/>
      <c r="W45"/>
      <c r="X45"/>
      <c r="Y45"/>
      <c r="Z45"/>
      <c r="AA45"/>
      <c r="AB45"/>
      <c r="AC45"/>
      <c r="AD45"/>
      <c r="AE45"/>
      <c r="AF45"/>
      <c r="AG45"/>
      <c r="AH45"/>
      <c r="AI45"/>
      <c r="AJ45"/>
    </row>
    <row r="46" spans="1:36" x14ac:dyDescent="0.25">
      <c r="E46" s="160" t="s">
        <v>41</v>
      </c>
      <c r="F46" s="160"/>
      <c r="G46" s="160"/>
      <c r="H46" s="160"/>
      <c r="I46" s="160"/>
      <c r="J46" s="160"/>
      <c r="K46" s="160"/>
      <c r="L46" s="160"/>
      <c r="M46" s="160"/>
      <c r="O46"/>
      <c r="P46"/>
      <c r="Q46"/>
      <c r="R46"/>
      <c r="S46"/>
      <c r="T46"/>
      <c r="U46"/>
      <c r="V46"/>
      <c r="W46"/>
      <c r="X46"/>
      <c r="Y46"/>
      <c r="Z46"/>
      <c r="AA46"/>
      <c r="AB46"/>
      <c r="AC46"/>
      <c r="AD46"/>
      <c r="AE46"/>
      <c r="AF46"/>
      <c r="AG46"/>
      <c r="AH46"/>
      <c r="AI46"/>
      <c r="AJ46"/>
    </row>
    <row r="47" spans="1:36" x14ac:dyDescent="0.25">
      <c r="E47" s="160" t="s">
        <v>42</v>
      </c>
      <c r="F47" s="160"/>
      <c r="G47" s="160"/>
      <c r="H47" s="160"/>
      <c r="I47" s="160"/>
      <c r="J47" s="160"/>
      <c r="K47" s="160"/>
      <c r="L47" s="160"/>
      <c r="M47" s="160"/>
      <c r="O47"/>
      <c r="P47"/>
      <c r="Q47"/>
      <c r="R47"/>
      <c r="S47"/>
      <c r="T47"/>
      <c r="U47"/>
      <c r="V47"/>
      <c r="W47"/>
      <c r="X47"/>
      <c r="Y47"/>
      <c r="Z47"/>
      <c r="AA47"/>
      <c r="AB47"/>
      <c r="AC47"/>
      <c r="AD47"/>
      <c r="AE47"/>
      <c r="AF47"/>
      <c r="AG47"/>
      <c r="AH47"/>
      <c r="AI47"/>
      <c r="AJ47"/>
    </row>
    <row r="48" spans="1:36" x14ac:dyDescent="0.25">
      <c r="E48" s="186"/>
      <c r="F48" s="186"/>
      <c r="G48" s="186"/>
      <c r="H48" s="186"/>
      <c r="I48" s="186"/>
      <c r="J48" s="186"/>
      <c r="K48" s="186"/>
      <c r="L48" s="186"/>
      <c r="M48" s="186"/>
      <c r="O48"/>
      <c r="P48"/>
      <c r="Q48"/>
      <c r="R48"/>
      <c r="S48"/>
      <c r="T48"/>
      <c r="U48"/>
      <c r="V48"/>
      <c r="W48"/>
      <c r="X48"/>
      <c r="Y48"/>
      <c r="Z48"/>
      <c r="AA48"/>
      <c r="AB48"/>
      <c r="AC48"/>
      <c r="AD48"/>
      <c r="AE48"/>
      <c r="AF48"/>
      <c r="AG48"/>
      <c r="AH48"/>
      <c r="AI48"/>
      <c r="AJ48"/>
    </row>
    <row r="49" spans="1:36" x14ac:dyDescent="0.25">
      <c r="E49" s="160" t="s">
        <v>43</v>
      </c>
      <c r="F49" s="160"/>
      <c r="G49" s="160"/>
      <c r="H49" s="160"/>
      <c r="I49" s="160"/>
      <c r="J49" s="160"/>
      <c r="K49" s="160"/>
      <c r="L49" s="160"/>
      <c r="M49" s="160"/>
      <c r="O49"/>
      <c r="P49"/>
      <c r="Q49"/>
      <c r="R49"/>
      <c r="S49"/>
      <c r="T49"/>
      <c r="U49"/>
      <c r="V49"/>
      <c r="W49"/>
      <c r="X49"/>
      <c r="Y49"/>
      <c r="Z49"/>
      <c r="AA49"/>
      <c r="AB49"/>
      <c r="AC49"/>
      <c r="AD49"/>
      <c r="AE49"/>
      <c r="AF49"/>
      <c r="AG49"/>
      <c r="AH49"/>
      <c r="AI49"/>
      <c r="AJ49"/>
    </row>
    <row r="50" spans="1:36" x14ac:dyDescent="0.25">
      <c r="E50" s="160" t="s">
        <v>44</v>
      </c>
      <c r="F50" s="160"/>
      <c r="G50" s="160"/>
      <c r="H50" s="160"/>
      <c r="I50" s="160"/>
      <c r="J50" s="160"/>
      <c r="K50" s="160"/>
      <c r="L50" s="160"/>
      <c r="M50" s="160"/>
      <c r="O50"/>
      <c r="P50"/>
      <c r="Q50"/>
      <c r="R50"/>
      <c r="S50"/>
      <c r="T50"/>
      <c r="U50"/>
      <c r="V50"/>
      <c r="W50"/>
      <c r="X50"/>
      <c r="Y50"/>
      <c r="Z50"/>
      <c r="AA50"/>
      <c r="AB50"/>
      <c r="AC50"/>
      <c r="AD50"/>
      <c r="AE50"/>
      <c r="AF50"/>
      <c r="AG50"/>
      <c r="AH50"/>
      <c r="AI50"/>
      <c r="AJ50"/>
    </row>
    <row r="51" spans="1:36" x14ac:dyDescent="0.25">
      <c r="O51"/>
      <c r="P51"/>
      <c r="Q51"/>
      <c r="R51"/>
      <c r="S51"/>
      <c r="T51"/>
      <c r="U51"/>
      <c r="V51"/>
      <c r="W51"/>
      <c r="X51"/>
      <c r="Y51"/>
      <c r="Z51"/>
      <c r="AA51"/>
      <c r="AB51"/>
      <c r="AC51"/>
      <c r="AD51"/>
      <c r="AE51"/>
      <c r="AF51"/>
      <c r="AG51"/>
      <c r="AH51"/>
      <c r="AI51"/>
      <c r="AJ51"/>
    </row>
    <row r="52" spans="1:36" ht="13.8" thickBot="1" x14ac:dyDescent="0.3">
      <c r="E52" s="67" t="s">
        <v>45</v>
      </c>
      <c r="O52"/>
      <c r="P52"/>
      <c r="Q52"/>
      <c r="R52"/>
      <c r="S52"/>
      <c r="T52"/>
      <c r="U52"/>
      <c r="V52"/>
      <c r="W52"/>
      <c r="X52"/>
      <c r="Y52"/>
      <c r="Z52"/>
      <c r="AA52"/>
      <c r="AB52"/>
      <c r="AC52"/>
      <c r="AD52"/>
      <c r="AE52"/>
      <c r="AF52"/>
      <c r="AG52"/>
      <c r="AH52"/>
      <c r="AI52"/>
      <c r="AJ52"/>
    </row>
    <row r="53" spans="1:36" ht="25.5" customHeight="1" x14ac:dyDescent="0.25">
      <c r="E53" s="187" t="s">
        <v>46</v>
      </c>
      <c r="F53" s="171"/>
      <c r="G53" s="171"/>
      <c r="H53" s="171" t="s">
        <v>47</v>
      </c>
      <c r="I53" s="171"/>
      <c r="J53" s="171" t="s">
        <v>48</v>
      </c>
      <c r="K53" s="172"/>
      <c r="O53"/>
      <c r="P53"/>
      <c r="Q53"/>
      <c r="R53"/>
      <c r="S53"/>
      <c r="T53"/>
      <c r="U53"/>
      <c r="V53"/>
      <c r="W53"/>
      <c r="X53"/>
      <c r="Y53"/>
      <c r="Z53"/>
      <c r="AA53"/>
      <c r="AB53"/>
      <c r="AC53"/>
      <c r="AD53"/>
      <c r="AE53"/>
      <c r="AF53"/>
      <c r="AG53"/>
      <c r="AH53"/>
      <c r="AI53"/>
      <c r="AJ53"/>
    </row>
    <row r="54" spans="1:36" x14ac:dyDescent="0.25">
      <c r="E54" s="188">
        <v>1</v>
      </c>
      <c r="F54" s="173"/>
      <c r="G54" s="173"/>
      <c r="H54" s="173" t="s">
        <v>49</v>
      </c>
      <c r="I54" s="173"/>
      <c r="J54" s="173" t="s">
        <v>50</v>
      </c>
      <c r="K54" s="183"/>
      <c r="O54"/>
      <c r="P54"/>
      <c r="Q54"/>
      <c r="R54"/>
      <c r="S54"/>
      <c r="T54"/>
      <c r="U54"/>
      <c r="V54"/>
      <c r="W54"/>
      <c r="X54"/>
      <c r="Y54"/>
      <c r="Z54"/>
      <c r="AA54"/>
      <c r="AB54"/>
      <c r="AC54"/>
      <c r="AD54"/>
      <c r="AE54"/>
      <c r="AF54"/>
      <c r="AG54"/>
      <c r="AH54"/>
      <c r="AI54"/>
      <c r="AJ54"/>
    </row>
    <row r="55" spans="1:36" x14ac:dyDescent="0.25">
      <c r="E55" s="188">
        <v>2</v>
      </c>
      <c r="F55" s="173"/>
      <c r="G55" s="173"/>
      <c r="H55" s="173" t="s">
        <v>51</v>
      </c>
      <c r="I55" s="173"/>
      <c r="J55" s="173" t="s">
        <v>52</v>
      </c>
      <c r="K55" s="183"/>
      <c r="O55"/>
      <c r="P55"/>
      <c r="Q55"/>
      <c r="R55"/>
      <c r="S55"/>
      <c r="T55"/>
      <c r="U55"/>
      <c r="V55"/>
      <c r="W55"/>
      <c r="X55"/>
      <c r="Y55"/>
      <c r="Z55"/>
      <c r="AA55"/>
      <c r="AB55"/>
      <c r="AC55"/>
      <c r="AD55"/>
      <c r="AE55"/>
      <c r="AF55"/>
      <c r="AG55"/>
      <c r="AH55"/>
      <c r="AI55"/>
      <c r="AJ55"/>
    </row>
    <row r="56" spans="1:36" ht="12.75" customHeight="1" x14ac:dyDescent="0.25">
      <c r="E56" s="188">
        <v>3</v>
      </c>
      <c r="F56" s="173"/>
      <c r="G56" s="173"/>
      <c r="H56" s="173" t="s">
        <v>53</v>
      </c>
      <c r="I56" s="173"/>
      <c r="J56" s="173" t="s">
        <v>54</v>
      </c>
      <c r="K56" s="183"/>
      <c r="O56"/>
      <c r="P56"/>
      <c r="Q56"/>
      <c r="R56"/>
      <c r="S56"/>
      <c r="T56"/>
      <c r="U56"/>
      <c r="V56"/>
      <c r="W56"/>
      <c r="X56"/>
      <c r="Y56"/>
      <c r="Z56"/>
      <c r="AA56"/>
      <c r="AB56"/>
      <c r="AC56"/>
      <c r="AD56"/>
      <c r="AE56"/>
      <c r="AF56"/>
      <c r="AG56"/>
      <c r="AH56"/>
      <c r="AI56"/>
      <c r="AJ56"/>
    </row>
    <row r="57" spans="1:36" x14ac:dyDescent="0.25">
      <c r="E57" s="181" t="s">
        <v>55</v>
      </c>
      <c r="F57" s="182"/>
      <c r="G57" s="182"/>
      <c r="H57" s="173" t="s">
        <v>56</v>
      </c>
      <c r="I57" s="173"/>
      <c r="J57" s="173" t="s">
        <v>54</v>
      </c>
      <c r="K57" s="183"/>
      <c r="O57"/>
      <c r="P57"/>
      <c r="Q57"/>
      <c r="R57"/>
      <c r="S57"/>
      <c r="T57"/>
      <c r="U57"/>
      <c r="V57"/>
      <c r="W57"/>
      <c r="X57"/>
      <c r="Y57"/>
      <c r="Z57"/>
      <c r="AA57"/>
      <c r="AB57"/>
      <c r="AC57"/>
      <c r="AD57"/>
      <c r="AE57"/>
      <c r="AF57"/>
      <c r="AG57"/>
      <c r="AH57"/>
      <c r="AI57"/>
      <c r="AJ57"/>
    </row>
    <row r="58" spans="1:36" ht="12.75" customHeight="1" thickBot="1" x14ac:dyDescent="0.3">
      <c r="E58" s="185" t="s">
        <v>57</v>
      </c>
      <c r="F58" s="169"/>
      <c r="G58" s="169"/>
      <c r="H58" s="169" t="s">
        <v>56</v>
      </c>
      <c r="I58" s="169"/>
      <c r="J58" s="169" t="s">
        <v>58</v>
      </c>
      <c r="K58" s="170"/>
      <c r="O58"/>
      <c r="P58"/>
      <c r="Q58"/>
      <c r="R58"/>
      <c r="S58"/>
      <c r="T58"/>
      <c r="U58"/>
      <c r="V58"/>
      <c r="W58"/>
      <c r="X58"/>
      <c r="Y58"/>
      <c r="Z58"/>
      <c r="AA58"/>
      <c r="AB58"/>
      <c r="AC58"/>
      <c r="AD58"/>
      <c r="AE58"/>
      <c r="AF58"/>
      <c r="AG58"/>
      <c r="AH58"/>
      <c r="AI58"/>
      <c r="AJ58"/>
    </row>
    <row r="59" spans="1:36" x14ac:dyDescent="0.25">
      <c r="O59"/>
      <c r="P59"/>
      <c r="Q59"/>
      <c r="R59"/>
      <c r="S59"/>
      <c r="T59"/>
      <c r="U59"/>
      <c r="V59"/>
      <c r="W59"/>
      <c r="X59"/>
      <c r="Y59"/>
      <c r="Z59"/>
      <c r="AA59"/>
      <c r="AB59"/>
      <c r="AC59"/>
      <c r="AD59"/>
      <c r="AE59"/>
      <c r="AF59"/>
      <c r="AG59"/>
      <c r="AH59"/>
      <c r="AI59"/>
      <c r="AJ59"/>
    </row>
    <row r="60" spans="1:36" x14ac:dyDescent="0.25">
      <c r="O60"/>
      <c r="P60"/>
      <c r="Q60"/>
      <c r="R60"/>
      <c r="S60"/>
      <c r="T60"/>
      <c r="U60"/>
      <c r="V60"/>
      <c r="W60"/>
      <c r="X60"/>
      <c r="Y60"/>
      <c r="Z60"/>
      <c r="AA60"/>
      <c r="AB60"/>
      <c r="AC60"/>
      <c r="AD60"/>
      <c r="AE60"/>
      <c r="AF60"/>
      <c r="AG60"/>
      <c r="AH60"/>
      <c r="AI60"/>
      <c r="AJ60"/>
    </row>
    <row r="61" spans="1:36" ht="15.6" x14ac:dyDescent="0.3">
      <c r="A61" s="174" t="s">
        <v>59</v>
      </c>
      <c r="B61" s="174"/>
      <c r="C61" s="174"/>
      <c r="D61" s="174"/>
      <c r="E61" s="174"/>
      <c r="F61" s="174"/>
      <c r="G61" s="174"/>
      <c r="H61" s="174"/>
      <c r="I61" s="174"/>
      <c r="J61" s="174"/>
      <c r="K61" s="174"/>
      <c r="L61" s="174"/>
      <c r="M61" s="174"/>
      <c r="O61"/>
      <c r="P61"/>
      <c r="Q61"/>
      <c r="R61"/>
      <c r="S61"/>
      <c r="T61"/>
      <c r="U61"/>
      <c r="V61"/>
      <c r="W61"/>
      <c r="X61"/>
      <c r="Y61"/>
      <c r="Z61"/>
      <c r="AA61"/>
      <c r="AB61"/>
      <c r="AC61"/>
      <c r="AD61"/>
      <c r="AE61"/>
      <c r="AF61"/>
      <c r="AG61"/>
      <c r="AH61"/>
      <c r="AI61"/>
      <c r="AJ61"/>
    </row>
    <row r="62" spans="1:36" x14ac:dyDescent="0.25">
      <c r="O62"/>
      <c r="P62"/>
      <c r="Q62"/>
      <c r="R62"/>
      <c r="S62"/>
      <c r="T62"/>
      <c r="U62"/>
      <c r="V62"/>
      <c r="W62"/>
      <c r="X62"/>
      <c r="Y62"/>
      <c r="Z62"/>
      <c r="AA62"/>
      <c r="AB62"/>
      <c r="AC62"/>
      <c r="AD62"/>
      <c r="AE62"/>
      <c r="AF62"/>
      <c r="AG62"/>
      <c r="AH62"/>
      <c r="AI62"/>
      <c r="AJ62"/>
    </row>
    <row r="63" spans="1:36" x14ac:dyDescent="0.25">
      <c r="O63"/>
      <c r="P63"/>
      <c r="Q63"/>
      <c r="R63"/>
      <c r="S63"/>
      <c r="T63"/>
      <c r="U63"/>
      <c r="V63"/>
      <c r="W63"/>
      <c r="X63"/>
      <c r="Y63"/>
      <c r="Z63"/>
      <c r="AA63"/>
      <c r="AB63"/>
      <c r="AC63"/>
      <c r="AD63"/>
      <c r="AE63"/>
      <c r="AF63"/>
      <c r="AG63"/>
      <c r="AH63"/>
      <c r="AI63"/>
      <c r="AJ63"/>
    </row>
    <row r="64" spans="1:36" x14ac:dyDescent="0.25">
      <c r="O64"/>
      <c r="P64"/>
      <c r="Q64"/>
      <c r="R64"/>
      <c r="S64"/>
      <c r="T64"/>
      <c r="U64"/>
      <c r="V64"/>
      <c r="W64"/>
      <c r="X64"/>
      <c r="Y64"/>
      <c r="Z64"/>
      <c r="AA64"/>
      <c r="AB64"/>
      <c r="AC64"/>
      <c r="AD64"/>
      <c r="AE64"/>
      <c r="AF64"/>
      <c r="AG64"/>
      <c r="AH64"/>
      <c r="AI64"/>
      <c r="AJ64"/>
    </row>
    <row r="65" spans="1:36" x14ac:dyDescent="0.25">
      <c r="O65"/>
      <c r="P65"/>
      <c r="Q65"/>
      <c r="R65"/>
      <c r="S65"/>
      <c r="T65"/>
      <c r="U65"/>
      <c r="V65"/>
      <c r="W65"/>
      <c r="X65"/>
      <c r="Y65"/>
      <c r="Z65"/>
      <c r="AA65"/>
      <c r="AB65"/>
      <c r="AC65"/>
      <c r="AD65"/>
      <c r="AE65"/>
      <c r="AF65"/>
      <c r="AG65"/>
      <c r="AH65"/>
      <c r="AI65"/>
      <c r="AJ65"/>
    </row>
    <row r="66" spans="1:36" x14ac:dyDescent="0.25">
      <c r="O66"/>
      <c r="P66"/>
      <c r="Q66"/>
      <c r="R66"/>
      <c r="S66"/>
      <c r="T66"/>
      <c r="U66"/>
      <c r="V66"/>
      <c r="W66"/>
      <c r="X66"/>
      <c r="Y66"/>
      <c r="Z66"/>
      <c r="AA66"/>
      <c r="AB66"/>
      <c r="AC66"/>
      <c r="AD66"/>
      <c r="AE66"/>
      <c r="AF66"/>
      <c r="AG66"/>
      <c r="AH66"/>
      <c r="AI66"/>
      <c r="AJ66"/>
    </row>
    <row r="67" spans="1:36" x14ac:dyDescent="0.25">
      <c r="O67"/>
      <c r="P67"/>
      <c r="Q67"/>
      <c r="R67"/>
      <c r="S67"/>
      <c r="T67"/>
      <c r="U67"/>
      <c r="V67"/>
      <c r="W67"/>
      <c r="X67"/>
      <c r="Y67"/>
      <c r="Z67"/>
      <c r="AA67"/>
      <c r="AB67"/>
      <c r="AC67"/>
      <c r="AD67"/>
      <c r="AE67"/>
      <c r="AF67"/>
      <c r="AG67"/>
      <c r="AH67"/>
      <c r="AI67"/>
      <c r="AJ67"/>
    </row>
    <row r="68" spans="1:36" x14ac:dyDescent="0.25">
      <c r="O68"/>
      <c r="P68"/>
      <c r="Q68"/>
      <c r="R68"/>
      <c r="S68"/>
      <c r="T68"/>
      <c r="U68"/>
      <c r="V68"/>
      <c r="W68"/>
      <c r="X68"/>
      <c r="Y68"/>
      <c r="Z68"/>
      <c r="AA68"/>
      <c r="AB68"/>
      <c r="AC68"/>
      <c r="AD68"/>
      <c r="AE68"/>
      <c r="AF68"/>
      <c r="AG68"/>
      <c r="AH68"/>
      <c r="AI68"/>
      <c r="AJ68"/>
    </row>
    <row r="69" spans="1:36" x14ac:dyDescent="0.25">
      <c r="O69"/>
      <c r="P69"/>
      <c r="Q69"/>
      <c r="R69"/>
      <c r="S69"/>
      <c r="T69"/>
      <c r="U69"/>
      <c r="V69"/>
      <c r="W69"/>
      <c r="X69"/>
      <c r="Y69"/>
      <c r="Z69"/>
      <c r="AA69"/>
      <c r="AB69"/>
      <c r="AC69"/>
      <c r="AD69"/>
      <c r="AE69"/>
      <c r="AF69"/>
      <c r="AG69"/>
      <c r="AH69"/>
      <c r="AI69"/>
      <c r="AJ69"/>
    </row>
    <row r="70" spans="1:36" x14ac:dyDescent="0.25">
      <c r="O70"/>
      <c r="P70"/>
      <c r="Q70"/>
      <c r="R70"/>
      <c r="S70"/>
      <c r="T70"/>
      <c r="U70"/>
      <c r="V70"/>
      <c r="W70"/>
      <c r="X70"/>
      <c r="Y70"/>
      <c r="Z70"/>
      <c r="AA70"/>
      <c r="AB70"/>
      <c r="AC70"/>
      <c r="AD70"/>
      <c r="AE70"/>
      <c r="AF70"/>
      <c r="AG70"/>
      <c r="AH70"/>
      <c r="AI70"/>
      <c r="AJ70"/>
    </row>
    <row r="71" spans="1:36" x14ac:dyDescent="0.25">
      <c r="O71"/>
      <c r="P71"/>
      <c r="Q71"/>
      <c r="R71"/>
      <c r="S71"/>
      <c r="T71"/>
      <c r="U71"/>
      <c r="V71"/>
      <c r="W71"/>
      <c r="X71"/>
      <c r="Y71"/>
      <c r="Z71"/>
      <c r="AA71"/>
      <c r="AB71"/>
      <c r="AC71"/>
      <c r="AD71"/>
      <c r="AE71"/>
      <c r="AF71"/>
      <c r="AG71"/>
      <c r="AH71"/>
      <c r="AI71"/>
      <c r="AJ71"/>
    </row>
    <row r="72" spans="1:36" x14ac:dyDescent="0.25">
      <c r="O72"/>
      <c r="P72"/>
      <c r="Q72"/>
      <c r="R72"/>
      <c r="S72"/>
      <c r="T72"/>
      <c r="U72"/>
      <c r="V72"/>
      <c r="W72"/>
      <c r="X72"/>
      <c r="Y72"/>
      <c r="Z72"/>
      <c r="AA72"/>
      <c r="AB72"/>
      <c r="AC72"/>
      <c r="AD72"/>
      <c r="AE72"/>
      <c r="AF72"/>
      <c r="AG72"/>
      <c r="AH72"/>
      <c r="AI72"/>
      <c r="AJ72"/>
    </row>
    <row r="73" spans="1:36" x14ac:dyDescent="0.25">
      <c r="O73"/>
      <c r="P73"/>
      <c r="Q73"/>
      <c r="R73"/>
      <c r="S73"/>
      <c r="T73"/>
      <c r="U73"/>
      <c r="V73"/>
      <c r="W73"/>
      <c r="X73"/>
      <c r="Y73"/>
      <c r="Z73"/>
      <c r="AA73"/>
      <c r="AB73"/>
      <c r="AC73"/>
      <c r="AD73"/>
      <c r="AE73"/>
      <c r="AF73"/>
      <c r="AG73"/>
      <c r="AH73"/>
      <c r="AI73"/>
      <c r="AJ73"/>
    </row>
    <row r="74" spans="1:36" x14ac:dyDescent="0.25">
      <c r="O74"/>
      <c r="P74"/>
      <c r="Q74"/>
      <c r="R74"/>
      <c r="S74"/>
      <c r="T74"/>
      <c r="U74"/>
      <c r="V74"/>
      <c r="W74"/>
      <c r="X74"/>
      <c r="Y74"/>
      <c r="Z74"/>
      <c r="AA74"/>
      <c r="AB74"/>
      <c r="AC74"/>
      <c r="AD74"/>
      <c r="AE74"/>
      <c r="AF74"/>
      <c r="AG74"/>
      <c r="AH74"/>
      <c r="AI74"/>
      <c r="AJ74"/>
    </row>
    <row r="75" spans="1:36" x14ac:dyDescent="0.25">
      <c r="A75" s="160" t="s">
        <v>60</v>
      </c>
      <c r="B75" s="160"/>
      <c r="C75" s="160"/>
      <c r="D75" s="160"/>
      <c r="E75" s="160"/>
      <c r="F75" s="160"/>
      <c r="G75" s="160"/>
      <c r="H75" s="160"/>
      <c r="I75" s="160"/>
      <c r="J75" s="160"/>
      <c r="K75" s="160"/>
      <c r="L75" s="160"/>
      <c r="M75" s="160"/>
      <c r="O75"/>
      <c r="P75"/>
      <c r="Q75"/>
      <c r="R75"/>
      <c r="S75"/>
      <c r="T75"/>
      <c r="U75"/>
      <c r="V75"/>
      <c r="W75"/>
      <c r="X75"/>
      <c r="Y75"/>
      <c r="Z75"/>
      <c r="AA75"/>
      <c r="AB75"/>
      <c r="AC75"/>
      <c r="AD75"/>
      <c r="AE75"/>
      <c r="AF75"/>
      <c r="AG75"/>
      <c r="AH75"/>
      <c r="AI75"/>
      <c r="AJ75"/>
    </row>
    <row r="76" spans="1:36" x14ac:dyDescent="0.25">
      <c r="A76" s="160" t="s">
        <v>61</v>
      </c>
      <c r="B76" s="160"/>
      <c r="C76" s="160"/>
      <c r="D76" s="160"/>
      <c r="E76" s="160"/>
      <c r="F76" s="160"/>
      <c r="G76" s="184" t="s">
        <v>62</v>
      </c>
      <c r="H76" s="184"/>
      <c r="I76" s="184"/>
      <c r="O76"/>
      <c r="P76"/>
      <c r="Q76"/>
      <c r="R76"/>
      <c r="S76"/>
      <c r="T76"/>
      <c r="U76"/>
      <c r="V76"/>
      <c r="W76"/>
      <c r="X76"/>
      <c r="Y76"/>
      <c r="Z76"/>
      <c r="AA76"/>
      <c r="AB76"/>
      <c r="AC76"/>
      <c r="AD76"/>
      <c r="AE76"/>
      <c r="AF76"/>
      <c r="AG76"/>
      <c r="AH76"/>
      <c r="AI76"/>
      <c r="AJ76"/>
    </row>
    <row r="77" spans="1:36" x14ac:dyDescent="0.25">
      <c r="O77"/>
      <c r="P77"/>
      <c r="Q77"/>
      <c r="R77"/>
      <c r="S77"/>
      <c r="T77"/>
      <c r="U77"/>
      <c r="V77"/>
      <c r="W77"/>
      <c r="X77"/>
      <c r="Y77"/>
      <c r="Z77"/>
      <c r="AA77"/>
      <c r="AB77"/>
      <c r="AC77"/>
      <c r="AD77"/>
      <c r="AE77"/>
      <c r="AF77"/>
      <c r="AG77"/>
      <c r="AH77"/>
      <c r="AI77"/>
      <c r="AJ77"/>
    </row>
    <row r="78" spans="1:36" x14ac:dyDescent="0.25">
      <c r="O78"/>
      <c r="P78"/>
      <c r="Q78"/>
      <c r="R78"/>
      <c r="S78"/>
      <c r="T78"/>
      <c r="U78"/>
      <c r="V78"/>
      <c r="W78"/>
      <c r="X78"/>
      <c r="Y78"/>
      <c r="Z78"/>
      <c r="AA78"/>
      <c r="AB78"/>
      <c r="AC78"/>
      <c r="AD78"/>
      <c r="AE78"/>
      <c r="AF78"/>
      <c r="AG78"/>
      <c r="AH78"/>
      <c r="AI78"/>
      <c r="AJ78"/>
    </row>
  </sheetData>
  <sheetProtection algorithmName="SHA-512" hashValue="WIYe+rkunxkSB2wM+UnZD9iSwUSeEqSuE8Vr6ScM4fpqbKK2b4800GY8VEIVE8jYLTayXwrrDwM5L3cwE8Dvng==" saltValue="siQNzOYn4sg6o0zOH3cl8g==" spinCount="100000" sheet="1" objects="1" scenarios="1"/>
  <mergeCells count="71">
    <mergeCell ref="G76:I76"/>
    <mergeCell ref="A61:M61"/>
    <mergeCell ref="E58:G58"/>
    <mergeCell ref="A75:M75"/>
    <mergeCell ref="E43:M43"/>
    <mergeCell ref="E44:M44"/>
    <mergeCell ref="E45:M45"/>
    <mergeCell ref="E46:M46"/>
    <mergeCell ref="E47:M47"/>
    <mergeCell ref="E48:M48"/>
    <mergeCell ref="E49:M49"/>
    <mergeCell ref="E50:M50"/>
    <mergeCell ref="E53:G53"/>
    <mergeCell ref="E54:G54"/>
    <mergeCell ref="E55:G55"/>
    <mergeCell ref="E56:G56"/>
    <mergeCell ref="C27:M27"/>
    <mergeCell ref="A32:M32"/>
    <mergeCell ref="B15:M15"/>
    <mergeCell ref="E57:G57"/>
    <mergeCell ref="J54:K54"/>
    <mergeCell ref="J55:K55"/>
    <mergeCell ref="J56:K56"/>
    <mergeCell ref="J57:K57"/>
    <mergeCell ref="H56:I56"/>
    <mergeCell ref="H57:I57"/>
    <mergeCell ref="B18:M18"/>
    <mergeCell ref="A11:M11"/>
    <mergeCell ref="B12:M12"/>
    <mergeCell ref="B7:M7"/>
    <mergeCell ref="B16:M16"/>
    <mergeCell ref="P5:Y5"/>
    <mergeCell ref="A9:M9"/>
    <mergeCell ref="B10:M10"/>
    <mergeCell ref="A3:M3"/>
    <mergeCell ref="B8:M8"/>
    <mergeCell ref="A4:M4"/>
    <mergeCell ref="B6:M6"/>
    <mergeCell ref="B5:M5"/>
    <mergeCell ref="H58:I58"/>
    <mergeCell ref="A14:M14"/>
    <mergeCell ref="A13:M13"/>
    <mergeCell ref="B17:M17"/>
    <mergeCell ref="B19:M19"/>
    <mergeCell ref="A41:M41"/>
    <mergeCell ref="A20:M20"/>
    <mergeCell ref="A25:M25"/>
    <mergeCell ref="A23:M23"/>
    <mergeCell ref="A24:M24"/>
    <mergeCell ref="B22:M22"/>
    <mergeCell ref="B21:M21"/>
    <mergeCell ref="A38:M38"/>
    <mergeCell ref="B26:M26"/>
    <mergeCell ref="C28:M28"/>
    <mergeCell ref="A31:M31"/>
    <mergeCell ref="A2:M2"/>
    <mergeCell ref="A30:M30"/>
    <mergeCell ref="B33:M33"/>
    <mergeCell ref="B34:G34"/>
    <mergeCell ref="A76:F76"/>
    <mergeCell ref="A29:M29"/>
    <mergeCell ref="A37:C37"/>
    <mergeCell ref="D37:I37"/>
    <mergeCell ref="B36:M36"/>
    <mergeCell ref="A35:M35"/>
    <mergeCell ref="B39:M39"/>
    <mergeCell ref="J58:K58"/>
    <mergeCell ref="J53:K53"/>
    <mergeCell ref="H53:I53"/>
    <mergeCell ref="H54:I54"/>
    <mergeCell ref="H55:I55"/>
  </mergeCells>
  <hyperlinks>
    <hyperlink ref="B39" r:id="rId1" xr:uid="{00000000-0004-0000-0000-000001000000}"/>
    <hyperlink ref="G76" r:id="rId2" xr:uid="{00000000-0004-0000-0000-000002000000}"/>
    <hyperlink ref="B16" r:id="rId3" xr:uid="{00000000-0004-0000-0000-000003000000}"/>
    <hyperlink ref="B34" r:id="rId4" xr:uid="{226C7CD7-CDED-41D5-B84E-2678C17538CB}"/>
    <hyperlink ref="B34:G34" r:id="rId5" display="MTICPaintLab@JohnDeere.com" xr:uid="{48EF4BE5-790F-4B44-8C3B-EBC21386F7BC}"/>
  </hyperlinks>
  <pageMargins left="0.25" right="0.25" top="1" bottom="0.75" header="0.3" footer="0.3"/>
  <pageSetup orientation="portrait" horizontalDpi="300" r:id="rId6"/>
  <headerFooter>
    <oddHeader>&amp;L&amp;G&amp;R&amp;G</oddHeader>
    <oddFooter>&amp;L&amp;F&amp;R&amp;"Calibri"&amp;11&amp;K000000&amp;A&amp;P of &amp;N_x000D_&amp;1#&amp;"Calibri"&amp;10&amp;KFF0000Company Use</oddFooter>
  </headerFooter>
  <rowBreaks count="1" manualBreakCount="1">
    <brk id="30" max="12" man="1"/>
  </rowBreaks>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9"/>
  <sheetViews>
    <sheetView zoomScaleNormal="100" workbookViewId="0">
      <selection activeCell="J5" sqref="J5"/>
    </sheetView>
  </sheetViews>
  <sheetFormatPr defaultColWidth="9.33203125" defaultRowHeight="13.2" x14ac:dyDescent="0.25"/>
  <cols>
    <col min="1" max="1" width="2.6640625" style="20" customWidth="1"/>
    <col min="2" max="2" width="6.5546875" style="20" customWidth="1"/>
    <col min="3" max="3" width="7.5546875" style="20" customWidth="1"/>
    <col min="4" max="4" width="7.33203125" style="20" customWidth="1"/>
    <col min="5" max="5" width="20.5546875" style="20" customWidth="1"/>
    <col min="6" max="6" width="3.33203125" style="20" customWidth="1"/>
    <col min="7" max="8" width="6.5546875" style="20" customWidth="1"/>
    <col min="9" max="9" width="7.33203125" style="20" customWidth="1"/>
    <col min="10" max="10" width="16.33203125" style="20" customWidth="1"/>
    <col min="11" max="11" width="10.33203125" style="20" customWidth="1"/>
    <col min="12" max="12" width="3.33203125" style="20" customWidth="1"/>
    <col min="13" max="13" width="30.33203125" style="20" hidden="1" customWidth="1"/>
    <col min="14" max="14" width="1.44140625" style="20" hidden="1" customWidth="1"/>
    <col min="15" max="15" width="23.109375" style="20" hidden="1" customWidth="1"/>
    <col min="16" max="16" width="6.44140625" style="20" hidden="1" customWidth="1"/>
    <col min="17" max="17" width="22.33203125" style="20" hidden="1" customWidth="1"/>
    <col min="18" max="18" width="21" style="20" hidden="1" customWidth="1"/>
    <col min="19" max="19" width="9.33203125" style="20" hidden="1" customWidth="1"/>
    <col min="20" max="20" width="7" style="20" customWidth="1"/>
    <col min="21" max="16384" width="9.33203125" style="20"/>
  </cols>
  <sheetData>
    <row r="1" spans="1:20" ht="22.8" x14ac:dyDescent="0.4">
      <c r="A1" s="368" t="s">
        <v>63</v>
      </c>
      <c r="B1" s="368"/>
      <c r="C1" s="368"/>
      <c r="D1" s="368"/>
      <c r="E1" s="368"/>
      <c r="F1" s="368"/>
      <c r="G1" s="368"/>
      <c r="H1" s="368"/>
      <c r="I1" s="368"/>
      <c r="J1" s="368"/>
      <c r="K1" s="368"/>
      <c r="L1" s="368"/>
      <c r="M1" s="386" t="s">
        <v>64</v>
      </c>
      <c r="N1" s="386"/>
      <c r="O1" s="386"/>
      <c r="P1" s="386"/>
      <c r="Q1" s="386"/>
      <c r="R1" s="386"/>
      <c r="S1" s="386"/>
    </row>
    <row r="2" spans="1:20" ht="21" customHeight="1" x14ac:dyDescent="0.3">
      <c r="A2" s="369" t="s">
        <v>65</v>
      </c>
      <c r="B2" s="369"/>
      <c r="C2" s="369"/>
      <c r="D2" s="369"/>
      <c r="E2" s="369"/>
      <c r="F2" s="369"/>
      <c r="G2" s="369"/>
      <c r="H2" s="369"/>
      <c r="I2" s="369"/>
      <c r="J2" s="369"/>
      <c r="K2" s="369"/>
      <c r="L2" s="369"/>
      <c r="M2" s="359" t="s">
        <v>66</v>
      </c>
      <c r="N2" s="359"/>
      <c r="O2" s="359"/>
      <c r="P2" s="105"/>
      <c r="Q2" s="359" t="s">
        <v>67</v>
      </c>
      <c r="R2" s="359"/>
      <c r="S2" s="359"/>
      <c r="T2" s="104"/>
    </row>
    <row r="3" spans="1:20" x14ac:dyDescent="0.25">
      <c r="A3" s="8"/>
      <c r="B3" s="370" t="s">
        <v>68</v>
      </c>
      <c r="C3" s="371"/>
      <c r="D3" s="372"/>
      <c r="E3" s="8"/>
      <c r="F3" s="8"/>
      <c r="G3" s="8"/>
      <c r="H3" s="8"/>
      <c r="I3" s="8"/>
      <c r="J3" s="8"/>
      <c r="K3" s="101" t="str">
        <f>'Form Instructions'!M1</f>
        <v>Revision Expiration: 30 September 2024</v>
      </c>
      <c r="L3" s="8"/>
      <c r="M3" s="106" t="s">
        <v>69</v>
      </c>
      <c r="N3" s="106"/>
      <c r="O3" s="106" t="s">
        <v>70</v>
      </c>
      <c r="P3" s="107"/>
      <c r="Q3" s="106" t="s">
        <v>71</v>
      </c>
      <c r="R3" s="107"/>
      <c r="S3" s="107"/>
    </row>
    <row r="4" spans="1:20" ht="13.8" thickBot="1" x14ac:dyDescent="0.3">
      <c r="A4" s="8"/>
      <c r="B4" s="373" t="s">
        <v>72</v>
      </c>
      <c r="C4" s="374"/>
      <c r="D4" s="375"/>
      <c r="E4" s="32"/>
      <c r="F4" s="32"/>
      <c r="G4" s="32"/>
      <c r="H4" s="32"/>
      <c r="I4" s="32"/>
      <c r="J4" s="32"/>
      <c r="K4" s="123" t="str">
        <f>IF(K20="","",Q47)</f>
        <v/>
      </c>
      <c r="L4" s="8"/>
      <c r="M4" s="108"/>
      <c r="N4" s="109"/>
      <c r="O4" s="108" t="s">
        <v>73</v>
      </c>
      <c r="P4" s="107"/>
      <c r="Q4" s="108" t="s">
        <v>74</v>
      </c>
      <c r="R4" s="108"/>
      <c r="S4" s="107"/>
    </row>
    <row r="5" spans="1:20" ht="12.75" customHeight="1" x14ac:dyDescent="0.25">
      <c r="A5" s="8"/>
      <c r="B5" s="33" t="s">
        <v>75</v>
      </c>
      <c r="C5" s="17"/>
      <c r="D5" s="17"/>
      <c r="E5" s="17"/>
      <c r="F5" s="17"/>
      <c r="G5" s="17"/>
      <c r="H5" s="17"/>
      <c r="I5" s="17" t="s">
        <v>76</v>
      </c>
      <c r="J5" s="11"/>
      <c r="K5" s="34"/>
      <c r="L5" s="8"/>
      <c r="M5" s="107" t="s">
        <v>77</v>
      </c>
      <c r="N5" s="107"/>
      <c r="O5" s="108" t="s">
        <v>78</v>
      </c>
      <c r="P5" s="107"/>
      <c r="Q5" s="108" t="s">
        <v>79</v>
      </c>
      <c r="R5" s="108">
        <v>1</v>
      </c>
      <c r="S5" s="107"/>
    </row>
    <row r="6" spans="1:20" ht="12.75" customHeight="1" x14ac:dyDescent="0.25">
      <c r="A6" s="8"/>
      <c r="B6" s="271" t="s">
        <v>80</v>
      </c>
      <c r="C6" s="238"/>
      <c r="D6" s="239"/>
      <c r="E6" s="360"/>
      <c r="F6" s="361"/>
      <c r="G6" s="361"/>
      <c r="H6" s="361"/>
      <c r="I6" s="361"/>
      <c r="J6" s="362"/>
      <c r="K6" s="15"/>
      <c r="L6" s="8"/>
      <c r="M6" s="107"/>
      <c r="N6" s="107"/>
      <c r="O6" s="107"/>
      <c r="P6" s="107"/>
      <c r="Q6" s="108" t="s">
        <v>81</v>
      </c>
      <c r="R6" s="108">
        <v>2</v>
      </c>
      <c r="S6" s="107"/>
    </row>
    <row r="7" spans="1:20" ht="12.75" customHeight="1" x14ac:dyDescent="0.25">
      <c r="A7" s="8"/>
      <c r="B7" s="271" t="s">
        <v>82</v>
      </c>
      <c r="C7" s="238"/>
      <c r="D7" s="239"/>
      <c r="E7" s="360"/>
      <c r="F7" s="361"/>
      <c r="G7" s="361"/>
      <c r="H7" s="361"/>
      <c r="I7" s="361"/>
      <c r="J7" s="362"/>
      <c r="K7" s="15"/>
      <c r="L7" s="8"/>
      <c r="M7" s="106" t="s">
        <v>83</v>
      </c>
      <c r="N7" s="106"/>
      <c r="O7" s="106" t="s">
        <v>84</v>
      </c>
      <c r="P7" s="107"/>
      <c r="Q7" s="108" t="s">
        <v>85</v>
      </c>
      <c r="R7" s="108">
        <v>3</v>
      </c>
      <c r="S7" s="107"/>
    </row>
    <row r="8" spans="1:20" ht="12.75" customHeight="1" x14ac:dyDescent="0.25">
      <c r="A8" s="8"/>
      <c r="B8" s="363" t="s">
        <v>86</v>
      </c>
      <c r="C8" s="287"/>
      <c r="D8" s="287"/>
      <c r="E8" s="364"/>
      <c r="F8" s="376" t="s">
        <v>74</v>
      </c>
      <c r="G8" s="377"/>
      <c r="H8" s="377"/>
      <c r="I8" s="53"/>
      <c r="J8" s="52" t="s">
        <v>87</v>
      </c>
      <c r="K8" s="15"/>
      <c r="L8" s="8"/>
      <c r="M8" s="108" t="s">
        <v>88</v>
      </c>
      <c r="N8" s="109"/>
      <c r="O8" s="108" t="s">
        <v>89</v>
      </c>
      <c r="P8" s="107"/>
      <c r="Q8" s="108" t="s">
        <v>90</v>
      </c>
      <c r="R8" s="108">
        <v>4</v>
      </c>
      <c r="S8" s="107"/>
    </row>
    <row r="9" spans="1:20" ht="12.75" customHeight="1" x14ac:dyDescent="0.25">
      <c r="A9" s="8"/>
      <c r="B9" s="35" t="s">
        <v>91</v>
      </c>
      <c r="C9" s="36"/>
      <c r="D9" s="36"/>
      <c r="E9" s="36"/>
      <c r="F9" s="378" t="s">
        <v>74</v>
      </c>
      <c r="G9" s="379"/>
      <c r="H9" s="379"/>
      <c r="I9" s="53"/>
      <c r="J9" s="18" t="e">
        <f>R20</f>
        <v>#N/A</v>
      </c>
      <c r="K9" s="15"/>
      <c r="L9" s="8"/>
      <c r="M9" s="108" t="s">
        <v>92</v>
      </c>
      <c r="N9" s="109"/>
      <c r="O9" s="108" t="s">
        <v>93</v>
      </c>
      <c r="P9" s="107"/>
      <c r="Q9" s="107"/>
      <c r="R9" s="107"/>
      <c r="S9" s="107"/>
    </row>
    <row r="10" spans="1:20" ht="12.75" customHeight="1" x14ac:dyDescent="0.25">
      <c r="A10" s="8"/>
      <c r="B10" s="380" t="s">
        <v>94</v>
      </c>
      <c r="C10" s="381"/>
      <c r="D10" s="381"/>
      <c r="E10" s="382"/>
      <c r="F10" s="383" t="s">
        <v>74</v>
      </c>
      <c r="G10" s="384"/>
      <c r="H10" s="384"/>
      <c r="I10" s="385"/>
      <c r="J10" s="18"/>
      <c r="K10" s="15"/>
      <c r="L10" s="8"/>
      <c r="M10" s="108" t="s">
        <v>95</v>
      </c>
      <c r="N10" s="109"/>
      <c r="O10" s="108" t="s">
        <v>96</v>
      </c>
      <c r="P10" s="107"/>
      <c r="Q10" s="106" t="s">
        <v>97</v>
      </c>
      <c r="R10" s="107"/>
      <c r="S10" s="107"/>
    </row>
    <row r="11" spans="1:20" ht="12.75" customHeight="1" x14ac:dyDescent="0.25">
      <c r="A11" s="8"/>
      <c r="B11" s="35" t="s">
        <v>98</v>
      </c>
      <c r="C11" s="36"/>
      <c r="D11" s="36"/>
      <c r="E11" s="12"/>
      <c r="F11" s="365"/>
      <c r="G11" s="366"/>
      <c r="H11" s="366"/>
      <c r="I11" s="366"/>
      <c r="J11" s="366"/>
      <c r="K11" s="367"/>
      <c r="L11" s="8"/>
      <c r="M11" s="108"/>
      <c r="N11" s="109"/>
      <c r="O11" s="108"/>
      <c r="P11" s="107"/>
      <c r="Q11" s="108" t="s">
        <v>74</v>
      </c>
      <c r="R11" s="108"/>
      <c r="S11" s="107"/>
    </row>
    <row r="12" spans="1:20" ht="12.75" customHeight="1" x14ac:dyDescent="0.25">
      <c r="A12" s="8"/>
      <c r="B12" s="37" t="s">
        <v>99</v>
      </c>
      <c r="C12" s="8"/>
      <c r="D12" s="8"/>
      <c r="E12" s="8"/>
      <c r="F12" s="8"/>
      <c r="G12" s="8"/>
      <c r="H12" s="8"/>
      <c r="I12" s="8"/>
      <c r="J12" s="8"/>
      <c r="K12" s="15"/>
      <c r="L12" s="8"/>
      <c r="M12" s="107"/>
      <c r="N12" s="107"/>
      <c r="O12" s="107"/>
      <c r="P12" s="107"/>
      <c r="Q12" s="108" t="s">
        <v>100</v>
      </c>
      <c r="R12" s="108" t="s">
        <v>101</v>
      </c>
      <c r="S12" s="107"/>
    </row>
    <row r="13" spans="1:20" ht="12.75" customHeight="1" thickBot="1" x14ac:dyDescent="0.3">
      <c r="A13" s="8"/>
      <c r="B13" s="192"/>
      <c r="C13" s="193"/>
      <c r="D13" s="193"/>
      <c r="E13" s="193"/>
      <c r="F13" s="193"/>
      <c r="G13" s="193"/>
      <c r="H13" s="193"/>
      <c r="I13" s="193"/>
      <c r="J13" s="193"/>
      <c r="K13" s="194"/>
      <c r="L13" s="8"/>
      <c r="M13" s="106" t="s">
        <v>102</v>
      </c>
      <c r="N13" s="106"/>
      <c r="O13" s="106" t="s">
        <v>103</v>
      </c>
      <c r="P13" s="107"/>
      <c r="Q13" s="108" t="s">
        <v>104</v>
      </c>
      <c r="R13" s="108" t="s">
        <v>105</v>
      </c>
      <c r="S13" s="107"/>
    </row>
    <row r="14" spans="1:20" ht="13.2" customHeight="1" thickBot="1" x14ac:dyDescent="0.3">
      <c r="A14" s="8"/>
      <c r="B14" s="8"/>
      <c r="C14" s="8"/>
      <c r="D14" s="8"/>
      <c r="E14" s="8"/>
      <c r="F14" s="8"/>
      <c r="G14" s="8"/>
      <c r="H14" s="8"/>
      <c r="I14" s="8"/>
      <c r="J14" s="8"/>
      <c r="K14" s="8"/>
      <c r="L14" s="8"/>
      <c r="M14" s="108" t="s">
        <v>106</v>
      </c>
      <c r="N14" s="109"/>
      <c r="O14" s="108" t="s">
        <v>107</v>
      </c>
      <c r="P14" s="107"/>
      <c r="Q14" s="107"/>
      <c r="R14" s="107"/>
      <c r="S14" s="107"/>
    </row>
    <row r="15" spans="1:20" ht="12.75" customHeight="1" x14ac:dyDescent="0.25">
      <c r="A15" s="8"/>
      <c r="B15" s="33" t="s">
        <v>108</v>
      </c>
      <c r="C15" s="17"/>
      <c r="D15" s="17"/>
      <c r="E15" s="17"/>
      <c r="F15" s="17"/>
      <c r="G15" s="17"/>
      <c r="H15" s="17"/>
      <c r="I15" s="17"/>
      <c r="J15" s="17"/>
      <c r="K15" s="34"/>
      <c r="L15" s="8"/>
      <c r="M15" s="108" t="s">
        <v>109</v>
      </c>
      <c r="N15" s="109"/>
      <c r="O15" s="108" t="s">
        <v>110</v>
      </c>
      <c r="P15" s="107"/>
      <c r="Q15" s="106" t="s">
        <v>111</v>
      </c>
      <c r="R15" s="107"/>
      <c r="S15" s="107"/>
    </row>
    <row r="16" spans="1:20" ht="13.5" customHeight="1" x14ac:dyDescent="0.25">
      <c r="A16" s="8"/>
      <c r="B16" s="271" t="s">
        <v>112</v>
      </c>
      <c r="C16" s="239"/>
      <c r="D16" s="340"/>
      <c r="E16" s="341"/>
      <c r="F16" s="8"/>
      <c r="G16" s="237" t="s">
        <v>113</v>
      </c>
      <c r="H16" s="238"/>
      <c r="I16" s="239"/>
      <c r="J16" s="340"/>
      <c r="K16" s="356"/>
      <c r="L16" s="8"/>
      <c r="M16" s="108" t="s">
        <v>114</v>
      </c>
      <c r="N16" s="109"/>
      <c r="O16" s="108" t="s">
        <v>115</v>
      </c>
      <c r="P16" s="107"/>
      <c r="Q16" s="108"/>
      <c r="R16" s="108" t="s">
        <v>116</v>
      </c>
      <c r="S16" s="108"/>
    </row>
    <row r="17" spans="1:19" ht="12.75" customHeight="1" x14ac:dyDescent="0.25">
      <c r="A17" s="8"/>
      <c r="B17" s="271" t="s">
        <v>117</v>
      </c>
      <c r="C17" s="239"/>
      <c r="D17" s="340"/>
      <c r="E17" s="341"/>
      <c r="F17" s="8"/>
      <c r="G17" s="237" t="s">
        <v>118</v>
      </c>
      <c r="H17" s="238"/>
      <c r="I17" s="239"/>
      <c r="J17" s="340"/>
      <c r="K17" s="356"/>
      <c r="L17" s="8"/>
      <c r="M17" s="108" t="s">
        <v>119</v>
      </c>
      <c r="N17" s="109"/>
      <c r="O17" s="108" t="s">
        <v>120</v>
      </c>
      <c r="P17" s="107"/>
      <c r="Q17" s="108" t="s">
        <v>121</v>
      </c>
      <c r="R17" s="108" t="e">
        <f>VLOOKUP(F10,Q24:R26,2,FALSE)</f>
        <v>#N/A</v>
      </c>
      <c r="S17" s="108">
        <f>IF(J35="Select",0,1)</f>
        <v>1</v>
      </c>
    </row>
    <row r="18" spans="1:19" ht="12.75" customHeight="1" x14ac:dyDescent="0.25">
      <c r="A18" s="8"/>
      <c r="B18" s="271" t="s">
        <v>122</v>
      </c>
      <c r="C18" s="239"/>
      <c r="D18" s="340"/>
      <c r="E18" s="341"/>
      <c r="F18" s="8"/>
      <c r="G18" s="237" t="s">
        <v>123</v>
      </c>
      <c r="H18" s="238"/>
      <c r="I18" s="239"/>
      <c r="J18" s="357"/>
      <c r="K18" s="358"/>
      <c r="L18" s="8"/>
      <c r="M18" s="108" t="s">
        <v>95</v>
      </c>
      <c r="N18" s="109"/>
      <c r="O18" s="108" t="s">
        <v>124</v>
      </c>
      <c r="P18" s="107"/>
      <c r="Q18" s="108" t="s">
        <v>125</v>
      </c>
      <c r="R18" s="108" t="e">
        <f>VLOOKUP(F8, Q5:R8,2,FALSE)</f>
        <v>#N/A</v>
      </c>
      <c r="S18" s="108">
        <f>IF(F8="Select",0,1)</f>
        <v>0</v>
      </c>
    </row>
    <row r="19" spans="1:19" ht="12.75" customHeight="1" x14ac:dyDescent="0.25">
      <c r="A19" s="8"/>
      <c r="B19" s="271" t="s">
        <v>126</v>
      </c>
      <c r="C19" s="239"/>
      <c r="D19" s="340"/>
      <c r="E19" s="341"/>
      <c r="F19" s="8"/>
      <c r="G19" s="237" t="s">
        <v>127</v>
      </c>
      <c r="H19" s="238"/>
      <c r="I19" s="239"/>
      <c r="J19" s="340"/>
      <c r="K19" s="356"/>
      <c r="L19" s="8"/>
      <c r="M19" s="110"/>
      <c r="N19" s="111"/>
      <c r="O19" s="108" t="s">
        <v>96</v>
      </c>
      <c r="P19" s="107"/>
      <c r="Q19" s="108" t="s">
        <v>128</v>
      </c>
      <c r="R19" s="108" t="e">
        <f>VLOOKUP(F9,Q12:R13,2,FALSE)</f>
        <v>#N/A</v>
      </c>
      <c r="S19" s="108">
        <f>IF(F9="Select",0,1)</f>
        <v>0</v>
      </c>
    </row>
    <row r="20" spans="1:19" ht="12.75" customHeight="1" x14ac:dyDescent="0.25">
      <c r="A20" s="8"/>
      <c r="B20" s="271" t="s">
        <v>129</v>
      </c>
      <c r="C20" s="239"/>
      <c r="D20" s="348"/>
      <c r="E20" s="349"/>
      <c r="F20" s="8"/>
      <c r="G20" s="350" t="s">
        <v>130</v>
      </c>
      <c r="H20" s="351"/>
      <c r="I20" s="351"/>
      <c r="J20" s="352"/>
      <c r="K20" s="71"/>
      <c r="L20" s="8"/>
      <c r="M20" s="107"/>
      <c r="N20" s="107"/>
      <c r="O20" s="107"/>
      <c r="P20" s="107"/>
      <c r="Q20" s="108" t="s">
        <v>131</v>
      </c>
      <c r="R20" s="108" t="e">
        <f>CONCATENATE(R16,R17,R18,R19)</f>
        <v>#N/A</v>
      </c>
      <c r="S20" s="108">
        <f>SUM(S17:S19)</f>
        <v>1</v>
      </c>
    </row>
    <row r="21" spans="1:19" ht="12.75" customHeight="1" thickBot="1" x14ac:dyDescent="0.3">
      <c r="A21" s="8"/>
      <c r="B21" s="353" t="s">
        <v>132</v>
      </c>
      <c r="C21" s="304"/>
      <c r="D21" s="354"/>
      <c r="E21" s="355"/>
      <c r="F21" s="32"/>
      <c r="G21" s="32"/>
      <c r="H21" s="32"/>
      <c r="I21" s="32"/>
      <c r="J21" s="32"/>
      <c r="K21" s="38"/>
      <c r="L21" s="8"/>
      <c r="M21" s="106" t="s">
        <v>133</v>
      </c>
      <c r="N21" s="106"/>
      <c r="O21" s="106" t="s">
        <v>134</v>
      </c>
      <c r="P21" s="107"/>
      <c r="Q21" s="107"/>
      <c r="R21" s="107"/>
      <c r="S21" s="107"/>
    </row>
    <row r="22" spans="1:19" ht="13.2" customHeight="1" thickBot="1" x14ac:dyDescent="0.3">
      <c r="A22" s="8"/>
      <c r="B22" s="8"/>
      <c r="C22" s="8"/>
      <c r="D22" s="8"/>
      <c r="E22" s="8"/>
      <c r="F22" s="8"/>
      <c r="G22" s="8"/>
      <c r="H22" s="8"/>
      <c r="I22" s="8"/>
      <c r="J22" s="8"/>
      <c r="K22" s="8"/>
      <c r="L22" s="8"/>
      <c r="M22" s="108" t="s">
        <v>135</v>
      </c>
      <c r="N22" s="109"/>
      <c r="O22" s="108" t="s">
        <v>136</v>
      </c>
      <c r="P22" s="107"/>
      <c r="Q22" s="106" t="s">
        <v>121</v>
      </c>
      <c r="R22" s="107"/>
      <c r="S22" s="112"/>
    </row>
    <row r="23" spans="1:19" ht="12.75" customHeight="1" x14ac:dyDescent="0.25">
      <c r="A23" s="8"/>
      <c r="B23" s="33" t="s">
        <v>137</v>
      </c>
      <c r="C23" s="17"/>
      <c r="D23" s="17"/>
      <c r="E23" s="17"/>
      <c r="F23" s="17"/>
      <c r="G23" s="17"/>
      <c r="H23" s="17"/>
      <c r="I23" s="17"/>
      <c r="J23" s="17"/>
      <c r="K23" s="34"/>
      <c r="L23" s="8"/>
      <c r="M23" s="108" t="s">
        <v>138</v>
      </c>
      <c r="N23" s="109"/>
      <c r="O23" s="108" t="s">
        <v>139</v>
      </c>
      <c r="P23" s="107"/>
      <c r="Q23" s="108" t="s">
        <v>74</v>
      </c>
      <c r="R23" s="108"/>
      <c r="S23" s="112"/>
    </row>
    <row r="24" spans="1:19" ht="13.5" customHeight="1" x14ac:dyDescent="0.3">
      <c r="A24" s="8"/>
      <c r="B24" s="310" t="s">
        <v>112</v>
      </c>
      <c r="C24" s="311"/>
      <c r="D24" s="340" t="str">
        <f t="shared" ref="D24:D29" si="0">IF($K$20=$O$4, D16, "")</f>
        <v/>
      </c>
      <c r="E24" s="341"/>
      <c r="F24" s="8"/>
      <c r="G24" s="237" t="s">
        <v>118</v>
      </c>
      <c r="H24" s="238"/>
      <c r="I24" s="239"/>
      <c r="J24" s="340" t="str">
        <f>IF($K$20=$O$4, J17, "")</f>
        <v/>
      </c>
      <c r="K24" s="356"/>
      <c r="L24" s="8"/>
      <c r="M24" s="108" t="s">
        <v>140</v>
      </c>
      <c r="N24" s="109"/>
      <c r="O24" s="108" t="s">
        <v>141</v>
      </c>
      <c r="P24" s="107"/>
      <c r="Q24" s="113" t="s">
        <v>142</v>
      </c>
      <c r="R24" s="108" t="s">
        <v>143</v>
      </c>
      <c r="S24" s="107"/>
    </row>
    <row r="25" spans="1:19" ht="12.75" customHeight="1" x14ac:dyDescent="0.3">
      <c r="A25" s="8"/>
      <c r="B25" s="310" t="s">
        <v>117</v>
      </c>
      <c r="C25" s="311"/>
      <c r="D25" s="340" t="str">
        <f t="shared" si="0"/>
        <v/>
      </c>
      <c r="E25" s="341"/>
      <c r="F25" s="8"/>
      <c r="G25" s="237" t="s">
        <v>123</v>
      </c>
      <c r="H25" s="238"/>
      <c r="I25" s="239"/>
      <c r="J25" s="346" t="str">
        <f>IF($K$20=$O$4, J18, "")</f>
        <v/>
      </c>
      <c r="K25" s="347"/>
      <c r="L25" s="8"/>
      <c r="M25" s="108" t="s">
        <v>96</v>
      </c>
      <c r="N25" s="109"/>
      <c r="O25" s="108" t="s">
        <v>96</v>
      </c>
      <c r="P25" s="107"/>
      <c r="Q25" s="113" t="s">
        <v>144</v>
      </c>
      <c r="R25" s="108" t="s">
        <v>145</v>
      </c>
      <c r="S25" s="107"/>
    </row>
    <row r="26" spans="1:19" ht="12.75" customHeight="1" x14ac:dyDescent="0.25">
      <c r="A26" s="8"/>
      <c r="B26" s="310" t="s">
        <v>122</v>
      </c>
      <c r="C26" s="311"/>
      <c r="D26" s="340" t="str">
        <f t="shared" si="0"/>
        <v/>
      </c>
      <c r="E26" s="341"/>
      <c r="F26" s="8"/>
      <c r="G26" s="311" t="s">
        <v>127</v>
      </c>
      <c r="H26" s="311"/>
      <c r="I26" s="311"/>
      <c r="J26" s="346" t="str">
        <f>IF($K$20=$O$4, J19, "")</f>
        <v/>
      </c>
      <c r="K26" s="347"/>
      <c r="L26" s="8"/>
      <c r="M26" s="108"/>
      <c r="N26" s="109"/>
      <c r="O26" s="108"/>
      <c r="P26" s="107"/>
      <c r="Q26" s="108" t="s">
        <v>96</v>
      </c>
      <c r="R26" s="108" t="s">
        <v>145</v>
      </c>
      <c r="S26" s="107"/>
    </row>
    <row r="27" spans="1:19" ht="12.75" customHeight="1" x14ac:dyDescent="0.25">
      <c r="A27" s="8"/>
      <c r="B27" s="310" t="s">
        <v>126</v>
      </c>
      <c r="C27" s="311"/>
      <c r="D27" s="340" t="str">
        <f t="shared" si="0"/>
        <v/>
      </c>
      <c r="E27" s="341"/>
      <c r="F27" s="8"/>
      <c r="G27" s="311" t="s">
        <v>146</v>
      </c>
      <c r="H27" s="311"/>
      <c r="I27" s="311"/>
      <c r="J27" s="346"/>
      <c r="K27" s="347"/>
      <c r="L27" s="8"/>
      <c r="M27" s="107"/>
      <c r="N27" s="107"/>
      <c r="O27" s="107"/>
      <c r="P27" s="107"/>
      <c r="Q27" s="107"/>
      <c r="R27" s="107"/>
      <c r="S27" s="107"/>
    </row>
    <row r="28" spans="1:19" ht="12.75" customHeight="1" x14ac:dyDescent="0.3">
      <c r="A28" s="8"/>
      <c r="B28" s="310" t="s">
        <v>129</v>
      </c>
      <c r="C28" s="311"/>
      <c r="D28" s="348" t="str">
        <f t="shared" si="0"/>
        <v/>
      </c>
      <c r="E28" s="349"/>
      <c r="F28" s="8"/>
      <c r="G28" s="311" t="s">
        <v>147</v>
      </c>
      <c r="H28" s="311"/>
      <c r="I28" s="311"/>
      <c r="J28" s="14"/>
      <c r="K28" s="46" t="s">
        <v>148</v>
      </c>
      <c r="L28" s="8"/>
      <c r="M28" s="114" t="s">
        <v>149</v>
      </c>
      <c r="N28" s="114"/>
      <c r="O28" s="106" t="s">
        <v>150</v>
      </c>
      <c r="P28" s="107"/>
      <c r="Q28" s="106" t="s">
        <v>151</v>
      </c>
      <c r="R28" s="107"/>
      <c r="S28" s="107"/>
    </row>
    <row r="29" spans="1:19" ht="12.75" customHeight="1" x14ac:dyDescent="0.3">
      <c r="A29" s="8"/>
      <c r="B29" s="338" t="s">
        <v>132</v>
      </c>
      <c r="C29" s="339"/>
      <c r="D29" s="340" t="str">
        <f t="shared" si="0"/>
        <v/>
      </c>
      <c r="E29" s="341"/>
      <c r="F29" s="8"/>
      <c r="G29" s="311" t="s">
        <v>152</v>
      </c>
      <c r="H29" s="311"/>
      <c r="I29" s="311"/>
      <c r="J29" s="14"/>
      <c r="K29" s="72" t="s">
        <v>153</v>
      </c>
      <c r="L29" s="8"/>
      <c r="M29" s="113"/>
      <c r="N29" s="115"/>
      <c r="O29" s="108"/>
      <c r="P29" s="107"/>
      <c r="Q29" s="108" t="s">
        <v>154</v>
      </c>
      <c r="R29" s="108" t="s">
        <v>155</v>
      </c>
      <c r="S29" s="107"/>
    </row>
    <row r="30" spans="1:19" ht="13.8" thickBot="1" x14ac:dyDescent="0.3">
      <c r="A30" s="8"/>
      <c r="B30" s="342"/>
      <c r="C30" s="343"/>
      <c r="D30" s="343"/>
      <c r="E30" s="343"/>
      <c r="F30" s="32"/>
      <c r="G30" s="344"/>
      <c r="H30" s="344"/>
      <c r="I30" s="344"/>
      <c r="J30" s="344"/>
      <c r="K30" s="345"/>
      <c r="L30" s="8"/>
      <c r="M30" s="108" t="s">
        <v>156</v>
      </c>
      <c r="N30" s="109"/>
      <c r="O30" s="108" t="s">
        <v>119</v>
      </c>
      <c r="P30" s="107"/>
      <c r="Q30" s="108" t="s">
        <v>157</v>
      </c>
      <c r="R30" s="108" t="s">
        <v>155</v>
      </c>
      <c r="S30" s="107"/>
    </row>
    <row r="31" spans="1:19" ht="13.2" customHeight="1" thickBot="1" x14ac:dyDescent="0.3">
      <c r="A31" s="8"/>
      <c r="B31" s="8"/>
      <c r="C31" s="8"/>
      <c r="D31" s="8"/>
      <c r="E31" s="8"/>
      <c r="F31" s="8"/>
      <c r="G31" s="8"/>
      <c r="H31" s="8"/>
      <c r="I31" s="8"/>
      <c r="J31" s="8"/>
      <c r="K31" s="8"/>
      <c r="L31" s="8"/>
      <c r="M31" s="108" t="s">
        <v>158</v>
      </c>
      <c r="N31" s="109"/>
      <c r="O31" s="108">
        <v>1</v>
      </c>
      <c r="P31" s="107"/>
      <c r="Q31" s="108" t="s">
        <v>159</v>
      </c>
      <c r="R31" s="108" t="s">
        <v>160</v>
      </c>
      <c r="S31" s="107"/>
    </row>
    <row r="32" spans="1:19" ht="12.75" customHeight="1" x14ac:dyDescent="0.25">
      <c r="A32" s="8"/>
      <c r="B32" s="33" t="s">
        <v>161</v>
      </c>
      <c r="C32" s="17"/>
      <c r="D32" s="17"/>
      <c r="E32" s="17"/>
      <c r="F32" s="17"/>
      <c r="G32" s="17"/>
      <c r="H32" s="17"/>
      <c r="I32" s="17"/>
      <c r="J32" s="17"/>
      <c r="K32" s="34"/>
      <c r="L32" s="8"/>
      <c r="M32" s="108" t="s">
        <v>162</v>
      </c>
      <c r="N32" s="109"/>
      <c r="O32" s="108">
        <v>2</v>
      </c>
      <c r="P32" s="107"/>
      <c r="Q32" s="108" t="s">
        <v>96</v>
      </c>
      <c r="R32" s="108" t="s">
        <v>163</v>
      </c>
      <c r="S32" s="107"/>
    </row>
    <row r="33" spans="1:19" ht="12.75" customHeight="1" x14ac:dyDescent="0.25">
      <c r="A33" s="8"/>
      <c r="B33" s="310" t="s">
        <v>164</v>
      </c>
      <c r="C33" s="311"/>
      <c r="D33" s="311"/>
      <c r="E33" s="13"/>
      <c r="F33" s="8"/>
      <c r="G33" s="312"/>
      <c r="H33" s="313"/>
      <c r="I33" s="314"/>
      <c r="J33" s="311"/>
      <c r="K33" s="329"/>
      <c r="L33" s="8"/>
      <c r="M33" s="108" t="s">
        <v>165</v>
      </c>
      <c r="N33" s="109"/>
      <c r="O33" s="108">
        <v>3</v>
      </c>
      <c r="P33" s="107"/>
      <c r="Q33" s="108" t="s">
        <v>155</v>
      </c>
      <c r="R33" s="108" t="s">
        <v>155</v>
      </c>
      <c r="S33" s="107"/>
    </row>
    <row r="34" spans="1:19" ht="12.75" customHeight="1" x14ac:dyDescent="0.25">
      <c r="A34" s="8"/>
      <c r="B34" s="310" t="s">
        <v>83</v>
      </c>
      <c r="C34" s="311"/>
      <c r="D34" s="311"/>
      <c r="E34" s="13"/>
      <c r="F34" s="8"/>
      <c r="G34" s="237" t="s">
        <v>166</v>
      </c>
      <c r="H34" s="238"/>
      <c r="I34" s="239"/>
      <c r="J34" s="330"/>
      <c r="K34" s="331"/>
      <c r="L34" s="8"/>
      <c r="M34" s="108" t="s">
        <v>167</v>
      </c>
      <c r="N34" s="109"/>
      <c r="O34" s="108">
        <v>4</v>
      </c>
      <c r="P34" s="107"/>
      <c r="Q34" s="107"/>
      <c r="R34" s="107"/>
      <c r="S34" s="107"/>
    </row>
    <row r="35" spans="1:19" ht="12.75" customHeight="1" x14ac:dyDescent="0.25">
      <c r="A35" s="8"/>
      <c r="B35" s="324" t="s">
        <v>168</v>
      </c>
      <c r="C35" s="325"/>
      <c r="D35" s="325"/>
      <c r="E35" s="14"/>
      <c r="F35" s="8"/>
      <c r="G35" s="311" t="s">
        <v>169</v>
      </c>
      <c r="H35" s="311"/>
      <c r="I35" s="311"/>
      <c r="J35" s="336" t="str">
        <f>IF(F10="Select","Select in cell F10",F10)</f>
        <v>Select in cell F10</v>
      </c>
      <c r="K35" s="337"/>
      <c r="L35" s="8"/>
      <c r="M35" s="108" t="s">
        <v>170</v>
      </c>
      <c r="N35" s="109"/>
      <c r="O35" s="108">
        <v>5</v>
      </c>
      <c r="P35" s="107"/>
      <c r="Q35" s="107"/>
      <c r="R35" s="107"/>
      <c r="S35" s="107"/>
    </row>
    <row r="36" spans="1:19" ht="12.75" customHeight="1" thickBot="1" x14ac:dyDescent="0.3">
      <c r="A36" s="8"/>
      <c r="B36" s="300"/>
      <c r="C36" s="301"/>
      <c r="D36" s="301"/>
      <c r="E36" s="49"/>
      <c r="F36" s="32"/>
      <c r="G36" s="328" t="s">
        <v>171</v>
      </c>
      <c r="H36" s="328"/>
      <c r="I36" s="328"/>
      <c r="J36" s="305"/>
      <c r="K36" s="306"/>
      <c r="L36" s="8"/>
      <c r="M36" s="108" t="s">
        <v>96</v>
      </c>
      <c r="N36" s="109"/>
      <c r="O36" s="108">
        <v>6</v>
      </c>
      <c r="P36" s="107"/>
      <c r="Q36" s="106" t="s">
        <v>172</v>
      </c>
      <c r="R36" s="107"/>
      <c r="S36" s="107"/>
    </row>
    <row r="37" spans="1:19" ht="13.2" customHeight="1" thickBot="1" x14ac:dyDescent="0.3">
      <c r="A37" s="8"/>
      <c r="B37" s="8"/>
      <c r="C37" s="8"/>
      <c r="D37" s="8"/>
      <c r="E37" s="8"/>
      <c r="F37" s="8"/>
      <c r="G37" s="8"/>
      <c r="H37" s="8"/>
      <c r="I37" s="8"/>
      <c r="J37" s="8"/>
      <c r="K37" s="8"/>
      <c r="L37" s="8"/>
      <c r="M37" s="107"/>
      <c r="N37" s="107"/>
      <c r="O37" s="108">
        <v>7</v>
      </c>
      <c r="P37" s="107"/>
      <c r="Q37" s="107" t="s">
        <v>173</v>
      </c>
      <c r="R37" s="107" t="s">
        <v>174</v>
      </c>
      <c r="S37" s="107"/>
    </row>
    <row r="38" spans="1:19" ht="12.75" customHeight="1" x14ac:dyDescent="0.25">
      <c r="A38" s="8"/>
      <c r="B38" s="332" t="s">
        <v>175</v>
      </c>
      <c r="C38" s="333"/>
      <c r="D38" s="333"/>
      <c r="E38" s="334"/>
      <c r="F38" s="334"/>
      <c r="G38" s="334"/>
      <c r="H38" s="334"/>
      <c r="I38" s="334"/>
      <c r="J38" s="334"/>
      <c r="K38" s="335"/>
      <c r="L38" s="8"/>
      <c r="M38" s="107"/>
      <c r="N38" s="106"/>
      <c r="O38" s="108">
        <v>8</v>
      </c>
      <c r="P38" s="107"/>
      <c r="Q38" s="107" t="s">
        <v>176</v>
      </c>
      <c r="R38" s="107" t="s">
        <v>155</v>
      </c>
      <c r="S38" s="107"/>
    </row>
    <row r="39" spans="1:19" ht="12.75" customHeight="1" x14ac:dyDescent="0.25">
      <c r="A39" s="8"/>
      <c r="B39" s="310" t="s">
        <v>177</v>
      </c>
      <c r="C39" s="311"/>
      <c r="D39" s="311"/>
      <c r="E39" s="13"/>
      <c r="F39" s="8"/>
      <c r="G39" s="312" t="s">
        <v>163</v>
      </c>
      <c r="H39" s="313"/>
      <c r="I39" s="314"/>
      <c r="J39" s="311"/>
      <c r="K39" s="329"/>
      <c r="L39" s="8"/>
      <c r="M39" s="107"/>
      <c r="N39" s="106"/>
      <c r="O39" s="108">
        <v>9</v>
      </c>
      <c r="P39" s="107"/>
      <c r="Q39" s="107" t="s">
        <v>178</v>
      </c>
      <c r="R39" s="107" t="s">
        <v>155</v>
      </c>
      <c r="S39" s="107"/>
    </row>
    <row r="40" spans="1:19" ht="12.75" customHeight="1" x14ac:dyDescent="0.25">
      <c r="A40" s="8"/>
      <c r="B40" s="310" t="s">
        <v>83</v>
      </c>
      <c r="C40" s="311"/>
      <c r="D40" s="311"/>
      <c r="E40" s="13"/>
      <c r="F40" s="8"/>
      <c r="G40" s="311" t="s">
        <v>84</v>
      </c>
      <c r="H40" s="311"/>
      <c r="I40" s="311"/>
      <c r="J40" s="330"/>
      <c r="K40" s="331"/>
      <c r="L40" s="8"/>
      <c r="M40" s="106" t="s">
        <v>179</v>
      </c>
      <c r="N40" s="107"/>
      <c r="O40" s="107"/>
      <c r="P40" s="107"/>
      <c r="Q40" s="107" t="s">
        <v>180</v>
      </c>
      <c r="R40" s="107" t="s">
        <v>181</v>
      </c>
      <c r="S40" s="107"/>
    </row>
    <row r="41" spans="1:19" ht="12.75" customHeight="1" x14ac:dyDescent="0.3">
      <c r="A41" s="8"/>
      <c r="B41" s="324" t="s">
        <v>168</v>
      </c>
      <c r="C41" s="325"/>
      <c r="D41" s="325"/>
      <c r="E41" s="14"/>
      <c r="F41" s="8"/>
      <c r="G41" s="311" t="s">
        <v>169</v>
      </c>
      <c r="H41" s="311"/>
      <c r="I41" s="311"/>
      <c r="J41" s="326"/>
      <c r="K41" s="327"/>
      <c r="L41" s="8"/>
      <c r="M41" s="116" t="s">
        <v>182</v>
      </c>
      <c r="N41" s="117"/>
      <c r="O41" s="110"/>
      <c r="P41" s="107"/>
      <c r="Q41" s="107"/>
      <c r="R41" s="107"/>
      <c r="S41" s="107"/>
    </row>
    <row r="42" spans="1:19" ht="12.75" customHeight="1" thickBot="1" x14ac:dyDescent="0.35">
      <c r="A42" s="8"/>
      <c r="B42" s="300"/>
      <c r="C42" s="301"/>
      <c r="D42" s="301"/>
      <c r="E42" s="39"/>
      <c r="F42" s="32"/>
      <c r="G42" s="328" t="s">
        <v>163</v>
      </c>
      <c r="H42" s="328"/>
      <c r="I42" s="328"/>
      <c r="J42" s="305"/>
      <c r="K42" s="306"/>
      <c r="L42" s="8"/>
      <c r="M42" s="118" t="s">
        <v>183</v>
      </c>
      <c r="N42" s="117"/>
      <c r="O42" s="110"/>
      <c r="P42" s="107"/>
      <c r="Q42" s="106" t="s">
        <v>184</v>
      </c>
      <c r="R42" s="107"/>
      <c r="S42" s="107"/>
    </row>
    <row r="43" spans="1:19" ht="12.75" hidden="1" customHeight="1" thickBot="1" x14ac:dyDescent="0.35">
      <c r="A43" s="8"/>
      <c r="B43" s="317"/>
      <c r="C43" s="318"/>
      <c r="D43" s="318"/>
      <c r="E43" s="50"/>
      <c r="F43" s="40"/>
      <c r="G43" s="319"/>
      <c r="H43" s="320"/>
      <c r="I43" s="321"/>
      <c r="J43" s="47"/>
      <c r="K43" s="48"/>
      <c r="L43" s="8"/>
      <c r="M43" s="118" t="s">
        <v>185</v>
      </c>
      <c r="N43" s="117"/>
      <c r="O43" s="110"/>
      <c r="P43" s="107"/>
      <c r="Q43" s="107"/>
      <c r="R43" s="107"/>
      <c r="S43" s="107"/>
    </row>
    <row r="44" spans="1:19" ht="13.2" customHeight="1" thickBot="1" x14ac:dyDescent="0.35">
      <c r="A44" s="8"/>
      <c r="B44" s="8"/>
      <c r="C44" s="8"/>
      <c r="D44" s="8"/>
      <c r="E44" s="8"/>
      <c r="F44" s="8"/>
      <c r="G44" s="8"/>
      <c r="H44" s="8"/>
      <c r="I44" s="8"/>
      <c r="J44" s="8"/>
      <c r="K44" s="8"/>
      <c r="L44" s="8"/>
      <c r="M44" s="118" t="s">
        <v>186</v>
      </c>
      <c r="N44" s="117"/>
      <c r="O44" s="110"/>
      <c r="P44" s="107"/>
      <c r="Q44" s="122" t="str">
        <f>LEFT(D24,20)</f>
        <v/>
      </c>
      <c r="R44" s="107"/>
      <c r="S44" s="107"/>
    </row>
    <row r="45" spans="1:19" ht="12.75" customHeight="1" x14ac:dyDescent="0.3">
      <c r="A45" s="8"/>
      <c r="B45" s="33" t="s">
        <v>187</v>
      </c>
      <c r="C45" s="17"/>
      <c r="D45" s="17"/>
      <c r="E45" s="17"/>
      <c r="F45" s="17"/>
      <c r="G45" s="17"/>
      <c r="H45" s="17"/>
      <c r="I45" s="17"/>
      <c r="J45" s="17"/>
      <c r="K45" s="34"/>
      <c r="L45" s="8"/>
      <c r="M45" s="118" t="s">
        <v>188</v>
      </c>
      <c r="N45" s="117"/>
      <c r="O45" s="110"/>
      <c r="P45" s="107"/>
      <c r="Q45" s="122" t="e">
        <f>J9</f>
        <v>#N/A</v>
      </c>
      <c r="R45" s="107"/>
      <c r="S45" s="107"/>
    </row>
    <row r="46" spans="1:19" ht="13.5" customHeight="1" x14ac:dyDescent="0.3">
      <c r="A46" s="8"/>
      <c r="B46" s="310" t="s">
        <v>189</v>
      </c>
      <c r="C46" s="311"/>
      <c r="D46" s="311"/>
      <c r="E46" s="14"/>
      <c r="F46" s="8"/>
      <c r="G46" s="237" t="s">
        <v>190</v>
      </c>
      <c r="H46" s="238"/>
      <c r="I46" s="239"/>
      <c r="J46" s="322"/>
      <c r="K46" s="323"/>
      <c r="L46" s="8"/>
      <c r="M46" s="118" t="s">
        <v>191</v>
      </c>
      <c r="N46" s="117"/>
      <c r="O46" s="110"/>
      <c r="P46" s="107"/>
      <c r="Q46" s="122" t="str">
        <f>IF(J27="","",J27)</f>
        <v/>
      </c>
      <c r="R46" s="107"/>
      <c r="S46" s="107"/>
    </row>
    <row r="47" spans="1:19" ht="12.75" customHeight="1" x14ac:dyDescent="0.3">
      <c r="A47" s="8"/>
      <c r="B47" s="310" t="s">
        <v>102</v>
      </c>
      <c r="C47" s="311"/>
      <c r="D47" s="311"/>
      <c r="E47" s="14"/>
      <c r="F47" s="8"/>
      <c r="G47" s="8"/>
      <c r="H47" s="8"/>
      <c r="I47" s="8"/>
      <c r="J47" s="8"/>
      <c r="K47" s="15"/>
      <c r="L47" s="8"/>
      <c r="M47" s="118" t="s">
        <v>192</v>
      </c>
      <c r="N47" s="117"/>
      <c r="O47" s="110"/>
      <c r="P47" s="107"/>
      <c r="Q47" s="122" t="e">
        <f>CONCATENATE(Q44," ",Q45," ",Q46)</f>
        <v>#N/A</v>
      </c>
      <c r="R47" s="107"/>
      <c r="S47" s="107"/>
    </row>
    <row r="48" spans="1:19" ht="12.75" customHeight="1" x14ac:dyDescent="0.3">
      <c r="A48" s="8"/>
      <c r="B48" s="310" t="s">
        <v>193</v>
      </c>
      <c r="C48" s="311"/>
      <c r="D48" s="311"/>
      <c r="E48" s="14"/>
      <c r="F48" s="8"/>
      <c r="G48" s="312" t="s">
        <v>194</v>
      </c>
      <c r="H48" s="313"/>
      <c r="I48" s="314"/>
      <c r="J48" s="315"/>
      <c r="K48" s="316"/>
      <c r="L48" s="8"/>
      <c r="M48" s="118" t="s">
        <v>195</v>
      </c>
      <c r="N48" s="117"/>
      <c r="O48" s="110"/>
      <c r="P48" s="107"/>
      <c r="Q48" s="122"/>
      <c r="R48" s="107"/>
      <c r="S48" s="107"/>
    </row>
    <row r="49" spans="1:19" ht="12.75" customHeight="1" x14ac:dyDescent="0.25">
      <c r="A49" s="8"/>
      <c r="B49" s="310" t="s">
        <v>134</v>
      </c>
      <c r="C49" s="311"/>
      <c r="D49" s="311"/>
      <c r="E49" s="14"/>
      <c r="F49" s="8"/>
      <c r="G49" s="312" t="s">
        <v>163</v>
      </c>
      <c r="H49" s="313"/>
      <c r="I49" s="314"/>
      <c r="J49" s="315"/>
      <c r="K49" s="316"/>
      <c r="L49" s="8"/>
      <c r="M49" s="107"/>
      <c r="N49" s="107"/>
      <c r="O49" s="107"/>
      <c r="P49" s="107"/>
      <c r="Q49" s="107"/>
      <c r="R49" s="107"/>
      <c r="S49" s="107"/>
    </row>
    <row r="50" spans="1:19" ht="12.75" customHeight="1" x14ac:dyDescent="0.25">
      <c r="A50" s="8"/>
      <c r="B50" s="310" t="s">
        <v>133</v>
      </c>
      <c r="C50" s="311"/>
      <c r="D50" s="311"/>
      <c r="E50" s="14"/>
      <c r="F50" s="8"/>
      <c r="G50" s="312" t="s">
        <v>163</v>
      </c>
      <c r="H50" s="313"/>
      <c r="I50" s="314"/>
      <c r="J50" s="315"/>
      <c r="K50" s="316"/>
      <c r="L50" s="8"/>
    </row>
    <row r="51" spans="1:19" ht="12.75" customHeight="1" thickBot="1" x14ac:dyDescent="0.3">
      <c r="A51" s="8"/>
      <c r="B51" s="300" t="s">
        <v>151</v>
      </c>
      <c r="C51" s="301"/>
      <c r="D51" s="301"/>
      <c r="E51" s="16" t="s">
        <v>155</v>
      </c>
      <c r="F51" s="32"/>
      <c r="G51" s="302" t="str">
        <f>VLOOKUP(E51,Q29:R33,2,FALSE)</f>
        <v xml:space="preserve"> </v>
      </c>
      <c r="H51" s="303"/>
      <c r="I51" s="304"/>
      <c r="J51" s="305"/>
      <c r="K51" s="306"/>
      <c r="L51" s="8"/>
    </row>
    <row r="52" spans="1:19" ht="13.2" customHeight="1" thickBot="1" x14ac:dyDescent="0.3">
      <c r="A52" s="8"/>
      <c r="B52" s="8"/>
      <c r="C52" s="8"/>
      <c r="D52" s="8"/>
      <c r="E52" s="8"/>
      <c r="F52" s="8"/>
      <c r="G52" s="8"/>
      <c r="H52" s="8"/>
      <c r="I52" s="8"/>
      <c r="J52" s="8"/>
      <c r="K52" s="8"/>
      <c r="L52" s="8"/>
    </row>
    <row r="53" spans="1:19" ht="14.1" customHeight="1" thickBot="1" x14ac:dyDescent="0.3">
      <c r="A53" s="8"/>
      <c r="B53" s="307" t="s">
        <v>196</v>
      </c>
      <c r="C53" s="308"/>
      <c r="D53" s="308"/>
      <c r="E53" s="308"/>
      <c r="F53" s="308"/>
      <c r="G53" s="308"/>
      <c r="H53" s="308"/>
      <c r="I53" s="308"/>
      <c r="J53" s="308"/>
      <c r="K53" s="309"/>
      <c r="L53" s="8"/>
    </row>
    <row r="54" spans="1:19" ht="12.75" customHeight="1" x14ac:dyDescent="0.25">
      <c r="A54" s="8"/>
      <c r="B54" s="291" t="s">
        <v>197</v>
      </c>
      <c r="C54" s="292"/>
      <c r="D54" s="292"/>
      <c r="E54" s="292"/>
      <c r="F54" s="292"/>
      <c r="G54" s="292"/>
      <c r="H54" s="292"/>
      <c r="I54" s="292"/>
      <c r="J54" s="292"/>
      <c r="K54" s="293"/>
      <c r="L54" s="8"/>
    </row>
    <row r="55" spans="1:19" ht="13.5" customHeight="1" x14ac:dyDescent="0.25">
      <c r="A55" s="8"/>
      <c r="B55" s="294" t="s">
        <v>198</v>
      </c>
      <c r="C55" s="295"/>
      <c r="D55" s="296"/>
      <c r="E55" s="296"/>
      <c r="F55" s="8"/>
      <c r="G55" s="297" t="s">
        <v>163</v>
      </c>
      <c r="H55" s="298"/>
      <c r="I55" s="299"/>
      <c r="J55" s="201"/>
      <c r="K55" s="202"/>
      <c r="L55" s="8"/>
    </row>
    <row r="56" spans="1:19" ht="12.75" customHeight="1" x14ac:dyDescent="0.25">
      <c r="A56" s="8"/>
      <c r="B56" s="37"/>
      <c r="C56" s="8"/>
      <c r="D56" s="8"/>
      <c r="E56" s="8"/>
      <c r="F56" s="41"/>
      <c r="G56" s="286" t="s">
        <v>199</v>
      </c>
      <c r="H56" s="287"/>
      <c r="I56" s="288"/>
      <c r="J56" s="289"/>
      <c r="K56" s="290"/>
      <c r="L56" s="8"/>
    </row>
    <row r="57" spans="1:19" ht="12.75" customHeight="1" x14ac:dyDescent="0.25">
      <c r="A57" s="8"/>
      <c r="B57" s="195" t="s">
        <v>200</v>
      </c>
      <c r="C57" s="196"/>
      <c r="D57" s="197"/>
      <c r="E57" s="197"/>
      <c r="F57" s="42"/>
      <c r="G57" s="198" t="s">
        <v>163</v>
      </c>
      <c r="H57" s="199"/>
      <c r="I57" s="200"/>
      <c r="J57" s="201"/>
      <c r="K57" s="202"/>
      <c r="L57" s="8"/>
    </row>
    <row r="58" spans="1:19" ht="12.75" customHeight="1" x14ac:dyDescent="0.25">
      <c r="A58" s="8"/>
      <c r="B58" s="35"/>
      <c r="C58" s="36"/>
      <c r="D58" s="36"/>
      <c r="E58" s="36"/>
      <c r="F58" s="8"/>
      <c r="G58" s="286" t="s">
        <v>199</v>
      </c>
      <c r="H58" s="287"/>
      <c r="I58" s="288"/>
      <c r="J58" s="289"/>
      <c r="K58" s="290"/>
      <c r="L58" s="8"/>
    </row>
    <row r="59" spans="1:19" ht="12.75" customHeight="1" x14ac:dyDescent="0.25">
      <c r="A59" s="8"/>
      <c r="B59" s="195" t="s">
        <v>201</v>
      </c>
      <c r="C59" s="196"/>
      <c r="D59" s="197"/>
      <c r="E59" s="197"/>
      <c r="F59" s="42"/>
      <c r="G59" s="198" t="s">
        <v>163</v>
      </c>
      <c r="H59" s="199"/>
      <c r="I59" s="200"/>
      <c r="J59" s="201"/>
      <c r="K59" s="202"/>
      <c r="L59" s="8"/>
    </row>
    <row r="60" spans="1:19" ht="12.75" customHeight="1" x14ac:dyDescent="0.25">
      <c r="A60" s="8"/>
      <c r="B60" s="271"/>
      <c r="C60" s="238"/>
      <c r="D60" s="43"/>
      <c r="E60" s="43"/>
      <c r="F60" s="8"/>
      <c r="G60" s="237" t="s">
        <v>199</v>
      </c>
      <c r="H60" s="238"/>
      <c r="I60" s="239"/>
      <c r="J60" s="272"/>
      <c r="K60" s="273"/>
      <c r="L60" s="8"/>
    </row>
    <row r="61" spans="1:19" ht="12.75" customHeight="1" x14ac:dyDescent="0.25">
      <c r="A61" s="8"/>
      <c r="B61" s="195" t="s">
        <v>202</v>
      </c>
      <c r="C61" s="196"/>
      <c r="D61" s="197"/>
      <c r="E61" s="197"/>
      <c r="F61" s="42"/>
      <c r="G61" s="198" t="s">
        <v>163</v>
      </c>
      <c r="H61" s="199"/>
      <c r="I61" s="200"/>
      <c r="J61" s="201"/>
      <c r="K61" s="202"/>
      <c r="L61" s="8"/>
    </row>
    <row r="62" spans="1:19" ht="12.75" customHeight="1" thickBot="1" x14ac:dyDescent="0.3">
      <c r="A62" s="8"/>
      <c r="B62" s="271"/>
      <c r="C62" s="238"/>
      <c r="D62" s="43"/>
      <c r="E62" s="43"/>
      <c r="F62" s="8"/>
      <c r="G62" s="237" t="s">
        <v>199</v>
      </c>
      <c r="H62" s="238"/>
      <c r="I62" s="239"/>
      <c r="J62" s="272"/>
      <c r="K62" s="273"/>
      <c r="L62" s="8"/>
    </row>
    <row r="63" spans="1:19" ht="39" customHeight="1" x14ac:dyDescent="0.25">
      <c r="A63" s="8"/>
      <c r="B63" s="189" t="s">
        <v>203</v>
      </c>
      <c r="C63" s="189"/>
      <c r="D63" s="189"/>
      <c r="E63" s="189"/>
      <c r="F63" s="189"/>
      <c r="G63" s="189"/>
      <c r="H63" s="189"/>
      <c r="I63" s="189"/>
      <c r="J63" s="189"/>
      <c r="K63" s="189"/>
      <c r="L63" s="8"/>
    </row>
    <row r="64" spans="1:19" x14ac:dyDescent="0.25">
      <c r="A64" s="8"/>
      <c r="B64" s="8"/>
      <c r="C64" s="8"/>
      <c r="D64" s="8"/>
      <c r="E64" s="8"/>
      <c r="F64" s="8"/>
      <c r="G64" s="8"/>
      <c r="H64" s="8"/>
      <c r="I64" s="8"/>
      <c r="J64" s="8"/>
      <c r="K64" s="8"/>
      <c r="L64" s="8"/>
    </row>
    <row r="65" spans="1:15" ht="13.8" thickBot="1" x14ac:dyDescent="0.3">
      <c r="A65" s="8"/>
      <c r="B65" s="8" t="s">
        <v>204</v>
      </c>
      <c r="C65" s="8"/>
      <c r="D65" s="8"/>
      <c r="E65" s="8"/>
      <c r="F65" s="8"/>
      <c r="G65" s="8"/>
      <c r="H65" s="8"/>
      <c r="I65" s="8"/>
      <c r="J65" s="8"/>
      <c r="K65" s="8"/>
      <c r="L65" s="8"/>
    </row>
    <row r="66" spans="1:15" x14ac:dyDescent="0.25">
      <c r="A66" s="8"/>
      <c r="B66" s="274"/>
      <c r="C66" s="275"/>
      <c r="D66" s="275"/>
      <c r="E66" s="275"/>
      <c r="F66" s="275"/>
      <c r="G66" s="275"/>
      <c r="H66" s="275"/>
      <c r="I66" s="275"/>
      <c r="J66" s="275"/>
      <c r="K66" s="276"/>
      <c r="L66" s="8"/>
    </row>
    <row r="67" spans="1:15" x14ac:dyDescent="0.25">
      <c r="A67" s="8"/>
      <c r="B67" s="277"/>
      <c r="C67" s="278"/>
      <c r="D67" s="278"/>
      <c r="E67" s="278"/>
      <c r="F67" s="278"/>
      <c r="G67" s="278"/>
      <c r="H67" s="278"/>
      <c r="I67" s="278"/>
      <c r="J67" s="278"/>
      <c r="K67" s="279"/>
      <c r="L67" s="8"/>
    </row>
    <row r="68" spans="1:15" ht="13.8" thickBot="1" x14ac:dyDescent="0.3">
      <c r="A68" s="8"/>
      <c r="B68" s="280"/>
      <c r="C68" s="281"/>
      <c r="D68" s="281"/>
      <c r="E68" s="281"/>
      <c r="F68" s="281"/>
      <c r="G68" s="281"/>
      <c r="H68" s="281"/>
      <c r="I68" s="281"/>
      <c r="J68" s="281"/>
      <c r="K68" s="282"/>
      <c r="L68" s="8"/>
    </row>
    <row r="69" spans="1:15" x14ac:dyDescent="0.25">
      <c r="A69" s="8"/>
      <c r="B69" s="17"/>
      <c r="C69" s="17"/>
      <c r="D69" s="17"/>
      <c r="E69" s="17"/>
      <c r="F69" s="17"/>
      <c r="G69" s="17"/>
      <c r="H69" s="17"/>
      <c r="I69" s="17"/>
      <c r="J69" s="17"/>
      <c r="K69" s="17"/>
      <c r="L69" s="8"/>
    </row>
    <row r="70" spans="1:15" ht="13.8" thickBot="1" x14ac:dyDescent="0.3">
      <c r="A70" s="8"/>
      <c r="B70" s="8"/>
      <c r="C70" s="8"/>
      <c r="D70" s="8"/>
      <c r="E70" s="18" t="s">
        <v>173</v>
      </c>
      <c r="F70" s="8"/>
      <c r="G70" s="8"/>
      <c r="H70" s="8"/>
      <c r="I70" s="8"/>
      <c r="J70" s="8"/>
      <c r="K70" s="8"/>
      <c r="L70" s="8"/>
    </row>
    <row r="71" spans="1:15" ht="13.8" thickBot="1" x14ac:dyDescent="0.3">
      <c r="A71" s="8"/>
      <c r="B71" s="283" t="s">
        <v>205</v>
      </c>
      <c r="C71" s="284"/>
      <c r="D71" s="284"/>
      <c r="E71" s="284"/>
      <c r="F71" s="284"/>
      <c r="G71" s="284"/>
      <c r="H71" s="284"/>
      <c r="I71" s="284"/>
      <c r="J71" s="284"/>
      <c r="K71" s="285"/>
      <c r="L71" s="8"/>
    </row>
    <row r="72" spans="1:15" ht="13.5" customHeight="1" x14ac:dyDescent="0.3">
      <c r="A72" s="8"/>
      <c r="B72" s="262" t="s">
        <v>206</v>
      </c>
      <c r="C72" s="263"/>
      <c r="D72" s="263"/>
      <c r="E72" s="264"/>
      <c r="F72" s="265"/>
      <c r="G72" s="266"/>
      <c r="H72" s="267" t="s">
        <v>207</v>
      </c>
      <c r="I72" s="268"/>
      <c r="J72" s="264"/>
      <c r="K72" s="269"/>
      <c r="L72" s="8"/>
    </row>
    <row r="73" spans="1:15" ht="13.5" customHeight="1" x14ac:dyDescent="0.3">
      <c r="A73" s="8"/>
      <c r="B73" s="246" t="s">
        <v>208</v>
      </c>
      <c r="C73" s="247"/>
      <c r="D73" s="247"/>
      <c r="E73" s="248" t="str">
        <f>IF($E$72=$Q$37, Q38,(IF($E$72=$R$37, R38, "")))</f>
        <v/>
      </c>
      <c r="F73" s="249"/>
      <c r="G73" s="250"/>
      <c r="H73" s="251" t="s">
        <v>209</v>
      </c>
      <c r="I73" s="252"/>
      <c r="J73" s="248"/>
      <c r="K73" s="270"/>
      <c r="L73" s="8"/>
    </row>
    <row r="74" spans="1:15" ht="13.5" customHeight="1" x14ac:dyDescent="0.3">
      <c r="A74" s="8"/>
      <c r="B74" s="246" t="s">
        <v>210</v>
      </c>
      <c r="C74" s="247"/>
      <c r="D74" s="247"/>
      <c r="E74" s="248" t="str">
        <f t="shared" ref="E74:E75" si="1">IF($E$72=$Q$37, Q39,(IF($E$72=$R$37, R39, "")))</f>
        <v/>
      </c>
      <c r="F74" s="249"/>
      <c r="G74" s="250"/>
      <c r="H74" s="251"/>
      <c r="I74" s="252"/>
      <c r="J74" s="253"/>
      <c r="K74" s="254"/>
      <c r="L74" s="8"/>
    </row>
    <row r="75" spans="1:15" ht="13.5" customHeight="1" thickBot="1" x14ac:dyDescent="0.35">
      <c r="A75" s="8"/>
      <c r="B75" s="255" t="s">
        <v>132</v>
      </c>
      <c r="C75" s="256"/>
      <c r="D75" s="256"/>
      <c r="E75" s="257" t="str">
        <f t="shared" si="1"/>
        <v/>
      </c>
      <c r="F75" s="258"/>
      <c r="G75" s="259"/>
      <c r="H75" s="44"/>
      <c r="I75" s="45"/>
      <c r="J75" s="260"/>
      <c r="K75" s="261"/>
      <c r="L75" s="8"/>
    </row>
    <row r="76" spans="1:15" x14ac:dyDescent="0.25">
      <c r="A76" s="8"/>
      <c r="B76" s="8"/>
      <c r="C76" s="8"/>
      <c r="D76" s="8"/>
      <c r="E76" s="18" t="s">
        <v>174</v>
      </c>
      <c r="F76" s="8"/>
      <c r="G76" s="8"/>
      <c r="H76" s="8"/>
      <c r="I76" s="8"/>
      <c r="J76" s="8"/>
      <c r="K76" s="8"/>
      <c r="L76" s="8"/>
    </row>
    <row r="77" spans="1:15" ht="13.8" thickBot="1" x14ac:dyDescent="0.3">
      <c r="A77" s="8"/>
      <c r="B77" s="190"/>
      <c r="C77" s="190"/>
      <c r="D77" s="190"/>
      <c r="E77" s="190"/>
      <c r="F77" s="190"/>
      <c r="G77" s="190"/>
      <c r="H77" s="190"/>
      <c r="I77" s="190"/>
      <c r="J77" s="190"/>
      <c r="K77" s="190"/>
      <c r="L77" s="8"/>
      <c r="O77" s="6"/>
    </row>
    <row r="78" spans="1:15" ht="13.8" thickBot="1" x14ac:dyDescent="0.3">
      <c r="A78" s="8"/>
      <c r="B78" s="232" t="s">
        <v>211</v>
      </c>
      <c r="C78" s="233"/>
      <c r="D78" s="233"/>
      <c r="E78" s="233"/>
      <c r="F78" s="233"/>
      <c r="G78" s="233"/>
      <c r="H78" s="233"/>
      <c r="I78" s="233"/>
      <c r="J78" s="233"/>
      <c r="K78" s="234"/>
      <c r="L78" s="8"/>
    </row>
    <row r="79" spans="1:15" x14ac:dyDescent="0.25">
      <c r="A79" s="8"/>
      <c r="B79" s="203" t="s">
        <v>212</v>
      </c>
      <c r="C79" s="204"/>
      <c r="D79" s="235"/>
      <c r="E79" s="236" t="s">
        <v>213</v>
      </c>
      <c r="F79" s="204"/>
      <c r="G79" s="204"/>
      <c r="H79" s="204"/>
      <c r="I79" s="204"/>
      <c r="J79" s="204"/>
      <c r="K79" s="205"/>
      <c r="L79" s="8"/>
    </row>
    <row r="80" spans="1:15" x14ac:dyDescent="0.25">
      <c r="A80" s="8"/>
      <c r="B80" s="240" t="str">
        <f>IF(D55="","",(IF(D55="other", J55,D55)))</f>
        <v/>
      </c>
      <c r="C80" s="241"/>
      <c r="D80" s="242"/>
      <c r="E80" s="243" t="s">
        <v>182</v>
      </c>
      <c r="F80" s="244"/>
      <c r="G80" s="244"/>
      <c r="H80" s="244"/>
      <c r="I80" s="244"/>
      <c r="J80" s="244"/>
      <c r="K80" s="245"/>
      <c r="L80" s="8"/>
    </row>
    <row r="81" spans="1:12" x14ac:dyDescent="0.25">
      <c r="A81" s="8"/>
      <c r="B81" s="220" t="str">
        <f>IF(D57="","",(IF(D57="other", J57,D57)))</f>
        <v/>
      </c>
      <c r="C81" s="221"/>
      <c r="D81" s="222"/>
      <c r="E81" s="223" t="s">
        <v>182</v>
      </c>
      <c r="F81" s="224"/>
      <c r="G81" s="224"/>
      <c r="H81" s="224"/>
      <c r="I81" s="224"/>
      <c r="J81" s="224"/>
      <c r="K81" s="225"/>
      <c r="L81" s="8"/>
    </row>
    <row r="82" spans="1:12" x14ac:dyDescent="0.25">
      <c r="A82" s="8"/>
      <c r="B82" s="220" t="str">
        <f>IF(D59="","",(IF(D59="other", J59,D59)))</f>
        <v/>
      </c>
      <c r="C82" s="221"/>
      <c r="D82" s="222"/>
      <c r="E82" s="223" t="s">
        <v>182</v>
      </c>
      <c r="F82" s="224"/>
      <c r="G82" s="224"/>
      <c r="H82" s="224"/>
      <c r="I82" s="224"/>
      <c r="J82" s="224"/>
      <c r="K82" s="225"/>
      <c r="L82" s="8"/>
    </row>
    <row r="83" spans="1:12" ht="13.8" thickBot="1" x14ac:dyDescent="0.3">
      <c r="A83" s="8"/>
      <c r="B83" s="226" t="str">
        <f>IF(D61="","",(IF(D61="other", J61,D61)))</f>
        <v/>
      </c>
      <c r="C83" s="227"/>
      <c r="D83" s="228"/>
      <c r="E83" s="229" t="s">
        <v>182</v>
      </c>
      <c r="F83" s="230"/>
      <c r="G83" s="230"/>
      <c r="H83" s="230"/>
      <c r="I83" s="230"/>
      <c r="J83" s="230"/>
      <c r="K83" s="231"/>
      <c r="L83" s="8"/>
    </row>
    <row r="84" spans="1:12" x14ac:dyDescent="0.25">
      <c r="A84" s="8"/>
      <c r="B84" s="203" t="s">
        <v>214</v>
      </c>
      <c r="C84" s="204"/>
      <c r="D84" s="204"/>
      <c r="E84" s="204"/>
      <c r="F84" s="204"/>
      <c r="G84" s="204"/>
      <c r="H84" s="204"/>
      <c r="I84" s="204"/>
      <c r="J84" s="204"/>
      <c r="K84" s="205"/>
      <c r="L84" s="8"/>
    </row>
    <row r="85" spans="1:12" x14ac:dyDescent="0.25">
      <c r="A85" s="8"/>
      <c r="B85" s="206"/>
      <c r="C85" s="207"/>
      <c r="D85" s="207"/>
      <c r="E85" s="207"/>
      <c r="F85" s="207"/>
      <c r="G85" s="207"/>
      <c r="H85" s="207"/>
      <c r="I85" s="207"/>
      <c r="J85" s="207"/>
      <c r="K85" s="208"/>
      <c r="L85" s="8"/>
    </row>
    <row r="86" spans="1:12" x14ac:dyDescent="0.25">
      <c r="A86" s="8"/>
      <c r="B86" s="209"/>
      <c r="C86" s="210"/>
      <c r="D86" s="210"/>
      <c r="E86" s="210"/>
      <c r="F86" s="210"/>
      <c r="G86" s="210"/>
      <c r="H86" s="210"/>
      <c r="I86" s="210"/>
      <c r="J86" s="210"/>
      <c r="K86" s="211"/>
      <c r="L86" s="8"/>
    </row>
    <row r="87" spans="1:12" ht="13.8" thickBot="1" x14ac:dyDescent="0.3">
      <c r="A87" s="8"/>
      <c r="B87" s="212"/>
      <c r="C87" s="213"/>
      <c r="D87" s="213"/>
      <c r="E87" s="213"/>
      <c r="F87" s="213"/>
      <c r="G87" s="213"/>
      <c r="H87" s="213"/>
      <c r="I87" s="213"/>
      <c r="J87" s="213"/>
      <c r="K87" s="214"/>
      <c r="L87" s="8"/>
    </row>
    <row r="88" spans="1:12" ht="13.8" thickBot="1" x14ac:dyDescent="0.3">
      <c r="A88" s="8"/>
      <c r="B88" s="215" t="s">
        <v>215</v>
      </c>
      <c r="C88" s="216"/>
      <c r="D88" s="216"/>
      <c r="E88" s="217"/>
      <c r="F88" s="217"/>
      <c r="G88" s="217"/>
      <c r="H88" s="217"/>
      <c r="I88" s="10" t="s">
        <v>216</v>
      </c>
      <c r="J88" s="218"/>
      <c r="K88" s="219"/>
      <c r="L88" s="8"/>
    </row>
    <row r="89" spans="1:12" ht="39.75" customHeight="1" x14ac:dyDescent="0.25">
      <c r="A89" s="8"/>
      <c r="B89" s="189" t="s">
        <v>217</v>
      </c>
      <c r="C89" s="189"/>
      <c r="D89" s="189"/>
      <c r="E89" s="189"/>
      <c r="F89" s="189"/>
      <c r="G89" s="189"/>
      <c r="H89" s="189"/>
      <c r="I89" s="189"/>
      <c r="J89" s="189"/>
      <c r="K89" s="189"/>
      <c r="L89" s="8"/>
    </row>
    <row r="90" spans="1:12" ht="12.75" customHeight="1" x14ac:dyDescent="0.25">
      <c r="A90" s="8"/>
      <c r="B90" s="190"/>
      <c r="C90" s="190"/>
      <c r="D90" s="190"/>
      <c r="E90" s="190"/>
      <c r="F90" s="190"/>
      <c r="G90" s="190"/>
      <c r="H90" s="190"/>
      <c r="I90" s="190"/>
      <c r="J90" s="190"/>
      <c r="K90" s="190"/>
      <c r="L90" s="8"/>
    </row>
    <row r="91" spans="1:12" x14ac:dyDescent="0.25">
      <c r="A91" s="8"/>
      <c r="B91" s="191" t="s">
        <v>218</v>
      </c>
      <c r="C91" s="191"/>
      <c r="D91" s="191"/>
      <c r="E91" s="191"/>
      <c r="F91" s="191"/>
      <c r="G91" s="191"/>
      <c r="H91" s="191"/>
      <c r="I91" s="191"/>
      <c r="J91" s="191"/>
      <c r="K91" s="191"/>
      <c r="L91" s="8"/>
    </row>
    <row r="92" spans="1:12" ht="27.75" customHeight="1" x14ac:dyDescent="0.25">
      <c r="A92" s="8"/>
      <c r="B92" s="191"/>
      <c r="C92" s="191"/>
      <c r="D92" s="191"/>
      <c r="E92" s="191"/>
      <c r="F92" s="191"/>
      <c r="G92" s="191"/>
      <c r="H92" s="191"/>
      <c r="I92" s="191"/>
      <c r="J92" s="191"/>
      <c r="K92" s="191"/>
      <c r="L92" s="8"/>
    </row>
    <row r="93" spans="1:12" ht="19.5" customHeight="1" x14ac:dyDescent="0.25"/>
    <row r="95" spans="1:12" ht="18" customHeight="1" x14ac:dyDescent="0.25"/>
    <row r="106" ht="13.5" customHeight="1" x14ac:dyDescent="0.25"/>
    <row r="118" ht="13.5" customHeight="1" x14ac:dyDescent="0.25"/>
    <row r="129" ht="40.5" customHeight="1" x14ac:dyDescent="0.25"/>
  </sheetData>
  <sheetProtection algorithmName="SHA-512" hashValue="OmIvX1ot1CqNXBq7Ib1vdXQShe1wcb0UK+t2wLHBg0/WNbe1q3gf2uZmXPpiPxTgDF3UfWaFKCLFyrD0ivBkVw==" saltValue="VYNZqXcE/mQxm4mF1dhi/A==" spinCount="100000" sheet="1" objects="1" scenarios="1" formatCells="0" selectLockedCells="1"/>
  <mergeCells count="173">
    <mergeCell ref="Q2:S2"/>
    <mergeCell ref="M2:O2"/>
    <mergeCell ref="B7:D7"/>
    <mergeCell ref="E7:J7"/>
    <mergeCell ref="B8:E8"/>
    <mergeCell ref="F11:K11"/>
    <mergeCell ref="A1:L1"/>
    <mergeCell ref="A2:L2"/>
    <mergeCell ref="B3:D3"/>
    <mergeCell ref="B4:D4"/>
    <mergeCell ref="B6:D6"/>
    <mergeCell ref="E6:J6"/>
    <mergeCell ref="F8:H8"/>
    <mergeCell ref="F9:H9"/>
    <mergeCell ref="B10:E10"/>
    <mergeCell ref="F10:I10"/>
    <mergeCell ref="M1:S1"/>
    <mergeCell ref="B18:C18"/>
    <mergeCell ref="D18:E18"/>
    <mergeCell ref="G18:I18"/>
    <mergeCell ref="J18:K18"/>
    <mergeCell ref="B19:C19"/>
    <mergeCell ref="D19:E19"/>
    <mergeCell ref="B16:C16"/>
    <mergeCell ref="D16:E16"/>
    <mergeCell ref="J17:K17"/>
    <mergeCell ref="B17:C17"/>
    <mergeCell ref="D17:E17"/>
    <mergeCell ref="G19:I19"/>
    <mergeCell ref="J19:K19"/>
    <mergeCell ref="G16:I16"/>
    <mergeCell ref="J16:K16"/>
    <mergeCell ref="B25:C25"/>
    <mergeCell ref="D25:E25"/>
    <mergeCell ref="G25:I25"/>
    <mergeCell ref="J25:K25"/>
    <mergeCell ref="B26:C26"/>
    <mergeCell ref="D26:E26"/>
    <mergeCell ref="G26:I26"/>
    <mergeCell ref="J26:K26"/>
    <mergeCell ref="B20:C20"/>
    <mergeCell ref="D20:E20"/>
    <mergeCell ref="G20:J20"/>
    <mergeCell ref="B21:C21"/>
    <mergeCell ref="D21:E21"/>
    <mergeCell ref="B24:C24"/>
    <mergeCell ref="D24:E24"/>
    <mergeCell ref="G24:I24"/>
    <mergeCell ref="J24:K24"/>
    <mergeCell ref="B29:C29"/>
    <mergeCell ref="D29:E29"/>
    <mergeCell ref="B30:E30"/>
    <mergeCell ref="G30:K30"/>
    <mergeCell ref="B33:D33"/>
    <mergeCell ref="G33:I33"/>
    <mergeCell ref="J33:K33"/>
    <mergeCell ref="B27:C27"/>
    <mergeCell ref="D27:E27"/>
    <mergeCell ref="G27:I27"/>
    <mergeCell ref="J27:K27"/>
    <mergeCell ref="B28:C28"/>
    <mergeCell ref="D28:E28"/>
    <mergeCell ref="G29:I29"/>
    <mergeCell ref="G28:I28"/>
    <mergeCell ref="B36:D36"/>
    <mergeCell ref="G36:I36"/>
    <mergeCell ref="J36:K36"/>
    <mergeCell ref="B38:D38"/>
    <mergeCell ref="E38:K38"/>
    <mergeCell ref="B34:D34"/>
    <mergeCell ref="G34:I34"/>
    <mergeCell ref="J34:K34"/>
    <mergeCell ref="B35:D35"/>
    <mergeCell ref="G35:I35"/>
    <mergeCell ref="J35:K35"/>
    <mergeCell ref="B41:D41"/>
    <mergeCell ref="G41:I41"/>
    <mergeCell ref="J41:K41"/>
    <mergeCell ref="B42:D42"/>
    <mergeCell ref="G42:I42"/>
    <mergeCell ref="J42:K42"/>
    <mergeCell ref="B39:D39"/>
    <mergeCell ref="G39:I39"/>
    <mergeCell ref="J39:K39"/>
    <mergeCell ref="B40:D40"/>
    <mergeCell ref="G40:I40"/>
    <mergeCell ref="J40:K40"/>
    <mergeCell ref="B48:D48"/>
    <mergeCell ref="G48:I48"/>
    <mergeCell ref="J48:K48"/>
    <mergeCell ref="B49:D49"/>
    <mergeCell ref="G49:I49"/>
    <mergeCell ref="J49:K49"/>
    <mergeCell ref="B43:D43"/>
    <mergeCell ref="G43:I43"/>
    <mergeCell ref="B46:D46"/>
    <mergeCell ref="G46:I46"/>
    <mergeCell ref="J46:K46"/>
    <mergeCell ref="B47:D47"/>
    <mergeCell ref="B51:D51"/>
    <mergeCell ref="G51:I51"/>
    <mergeCell ref="J51:K51"/>
    <mergeCell ref="B53:K53"/>
    <mergeCell ref="B50:D50"/>
    <mergeCell ref="G50:I50"/>
    <mergeCell ref="J50:K50"/>
    <mergeCell ref="G56:I56"/>
    <mergeCell ref="J56:K56"/>
    <mergeCell ref="B57:C57"/>
    <mergeCell ref="D57:E57"/>
    <mergeCell ref="G57:I57"/>
    <mergeCell ref="J57:K57"/>
    <mergeCell ref="B54:K54"/>
    <mergeCell ref="B55:C55"/>
    <mergeCell ref="D55:E55"/>
    <mergeCell ref="G55:I55"/>
    <mergeCell ref="J55:K55"/>
    <mergeCell ref="G58:I58"/>
    <mergeCell ref="J58:K58"/>
    <mergeCell ref="B61:C61"/>
    <mergeCell ref="D61:E61"/>
    <mergeCell ref="G61:I61"/>
    <mergeCell ref="J61:K61"/>
    <mergeCell ref="B60:C60"/>
    <mergeCell ref="G60:I60"/>
    <mergeCell ref="J60:K60"/>
    <mergeCell ref="B72:D72"/>
    <mergeCell ref="E72:G72"/>
    <mergeCell ref="H72:I72"/>
    <mergeCell ref="J72:K72"/>
    <mergeCell ref="B73:D73"/>
    <mergeCell ref="E73:G73"/>
    <mergeCell ref="H73:I73"/>
    <mergeCell ref="J73:K73"/>
    <mergeCell ref="B62:C62"/>
    <mergeCell ref="G62:I62"/>
    <mergeCell ref="J62:K62"/>
    <mergeCell ref="B63:K63"/>
    <mergeCell ref="B66:K68"/>
    <mergeCell ref="B71:K71"/>
    <mergeCell ref="B80:D80"/>
    <mergeCell ref="E80:K80"/>
    <mergeCell ref="B74:D74"/>
    <mergeCell ref="E74:G74"/>
    <mergeCell ref="H74:I74"/>
    <mergeCell ref="J74:K74"/>
    <mergeCell ref="B75:D75"/>
    <mergeCell ref="E75:G75"/>
    <mergeCell ref="J75:K75"/>
    <mergeCell ref="B89:K89"/>
    <mergeCell ref="B90:K90"/>
    <mergeCell ref="B91:K92"/>
    <mergeCell ref="B13:K13"/>
    <mergeCell ref="B59:C59"/>
    <mergeCell ref="D59:E59"/>
    <mergeCell ref="G59:I59"/>
    <mergeCell ref="J59:K59"/>
    <mergeCell ref="B84:K84"/>
    <mergeCell ref="B85:K87"/>
    <mergeCell ref="B88:D88"/>
    <mergeCell ref="E88:H88"/>
    <mergeCell ref="J88:K88"/>
    <mergeCell ref="B81:D81"/>
    <mergeCell ref="E81:K81"/>
    <mergeCell ref="B83:D83"/>
    <mergeCell ref="E83:K83"/>
    <mergeCell ref="B82:D82"/>
    <mergeCell ref="E82:K82"/>
    <mergeCell ref="B77:K77"/>
    <mergeCell ref="B78:K78"/>
    <mergeCell ref="B79:D79"/>
    <mergeCell ref="E79:K79"/>
    <mergeCell ref="G17:I17"/>
  </mergeCells>
  <conditionalFormatting sqref="B36:D36">
    <cfRule type="expression" dxfId="72" priority="26">
      <formula>$E$34="Powder Coat"</formula>
    </cfRule>
  </conditionalFormatting>
  <conditionalFormatting sqref="B42:D42">
    <cfRule type="expression" dxfId="71" priority="25">
      <formula>$E$40="Powder Coat"</formula>
    </cfRule>
  </conditionalFormatting>
  <conditionalFormatting sqref="B91:K92">
    <cfRule type="expression" dxfId="70" priority="20">
      <formula>$E$83="Follow up required, see below."</formula>
    </cfRule>
    <cfRule type="expression" dxfId="69" priority="21">
      <formula>$E$81="Follow up required, see below."</formula>
    </cfRule>
    <cfRule type="expression" dxfId="68" priority="22">
      <formula>$E$80="Follow up required, see below."</formula>
    </cfRule>
    <cfRule type="expression" dxfId="67" priority="19">
      <formula>$E$82="Follow up required, see below."</formula>
    </cfRule>
  </conditionalFormatting>
  <conditionalFormatting sqref="E42">
    <cfRule type="expression" dxfId="66" priority="24">
      <formula>$E$40="Powder Coat"</formula>
    </cfRule>
  </conditionalFormatting>
  <conditionalFormatting sqref="E81">
    <cfRule type="expression" dxfId="65" priority="15">
      <formula>$B$81=""</formula>
    </cfRule>
  </conditionalFormatting>
  <conditionalFormatting sqref="E80:K80">
    <cfRule type="expression" dxfId="64" priority="23">
      <formula>$B$80=""</formula>
    </cfRule>
  </conditionalFormatting>
  <conditionalFormatting sqref="E80:K83">
    <cfRule type="containsText" dxfId="63" priority="28" operator="containsText" text="failed">
      <formula>NOT(ISERROR(SEARCH("failed",E80)))</formula>
    </cfRule>
  </conditionalFormatting>
  <conditionalFormatting sqref="E82:K82">
    <cfRule type="expression" dxfId="62" priority="5">
      <formula>$B$82=""</formula>
    </cfRule>
  </conditionalFormatting>
  <conditionalFormatting sqref="E83:K83">
    <cfRule type="expression" dxfId="61" priority="14">
      <formula>$B$83=""</formula>
    </cfRule>
  </conditionalFormatting>
  <conditionalFormatting sqref="F11">
    <cfRule type="expression" dxfId="60" priority="13">
      <formula>$E$11="Other"</formula>
    </cfRule>
  </conditionalFormatting>
  <conditionalFormatting sqref="G36:H36 G42:H42">
    <cfRule type="expression" dxfId="59" priority="30">
      <formula>J35="other"</formula>
    </cfRule>
  </conditionalFormatting>
  <conditionalFormatting sqref="G33:I33">
    <cfRule type="expression" dxfId="58" priority="31">
      <formula>$E$33="other"</formula>
    </cfRule>
  </conditionalFormatting>
  <conditionalFormatting sqref="G39:I39">
    <cfRule type="expression" dxfId="57" priority="27">
      <formula>$E$39="other"</formula>
    </cfRule>
  </conditionalFormatting>
  <conditionalFormatting sqref="G48:I48">
    <cfRule type="expression" dxfId="56" priority="36">
      <formula>$E$48="Yes"</formula>
    </cfRule>
  </conditionalFormatting>
  <conditionalFormatting sqref="G49:I51">
    <cfRule type="expression" dxfId="55" priority="32">
      <formula>E49="other"</formula>
    </cfRule>
  </conditionalFormatting>
  <conditionalFormatting sqref="G55:I55">
    <cfRule type="expression" dxfId="54" priority="37">
      <formula>D55="other"</formula>
    </cfRule>
  </conditionalFormatting>
  <conditionalFormatting sqref="G57:I57">
    <cfRule type="expression" dxfId="53" priority="40">
      <formula>D57="other"</formula>
    </cfRule>
  </conditionalFormatting>
  <conditionalFormatting sqref="G59:I59">
    <cfRule type="expression" dxfId="52" priority="7">
      <formula>D59="other"</formula>
    </cfRule>
  </conditionalFormatting>
  <conditionalFormatting sqref="G61:I61">
    <cfRule type="expression" dxfId="51" priority="39">
      <formula>D61="other"</formula>
    </cfRule>
  </conditionalFormatting>
  <conditionalFormatting sqref="I36 I42">
    <cfRule type="expression" dxfId="50" priority="58">
      <formula>L36="other"</formula>
    </cfRule>
  </conditionalFormatting>
  <conditionalFormatting sqref="J8:J10">
    <cfRule type="expression" dxfId="49" priority="95">
      <formula>$S$20=3</formula>
    </cfRule>
  </conditionalFormatting>
  <conditionalFormatting sqref="J35:K35">
    <cfRule type="expression" dxfId="48" priority="29">
      <formula>$J$35="Not Qualified"</formula>
    </cfRule>
  </conditionalFormatting>
  <conditionalFormatting sqref="J36:K36">
    <cfRule type="expression" dxfId="47" priority="8">
      <formula>J35="other"</formula>
    </cfRule>
  </conditionalFormatting>
  <conditionalFormatting sqref="J39:K39">
    <cfRule type="expression" dxfId="46" priority="54">
      <formula>E39="other"</formula>
    </cfRule>
  </conditionalFormatting>
  <conditionalFormatting sqref="J40:K41 E40:E43 J43">
    <cfRule type="expression" dxfId="45" priority="75">
      <formula>$E$39=$M$4</formula>
    </cfRule>
  </conditionalFormatting>
  <conditionalFormatting sqref="J42:K42">
    <cfRule type="expression" dxfId="44" priority="53">
      <formula>J41="other"</formula>
    </cfRule>
  </conditionalFormatting>
  <conditionalFormatting sqref="J46:K46">
    <cfRule type="expression" dxfId="43" priority="51">
      <formula>E46="Other"</formula>
    </cfRule>
  </conditionalFormatting>
  <conditionalFormatting sqref="J48:K48">
    <cfRule type="expression" dxfId="42" priority="49">
      <formula>E48="Yes"</formula>
    </cfRule>
  </conditionalFormatting>
  <conditionalFormatting sqref="J49:K51">
    <cfRule type="expression" dxfId="41" priority="52">
      <formula>E49="Other"</formula>
    </cfRule>
  </conditionalFormatting>
  <conditionalFormatting sqref="J51:K51">
    <cfRule type="expression" dxfId="40" priority="101">
      <formula>$E$51=$Q$31</formula>
    </cfRule>
  </conditionalFormatting>
  <conditionalFormatting sqref="J55:K55">
    <cfRule type="expression" dxfId="39" priority="48">
      <formula>D55="Other"</formula>
    </cfRule>
  </conditionalFormatting>
  <conditionalFormatting sqref="J57:K57">
    <cfRule type="expression" dxfId="38" priority="18">
      <formula>D57="Other"</formula>
    </cfRule>
  </conditionalFormatting>
  <conditionalFormatting sqref="J59:K59">
    <cfRule type="expression" dxfId="37" priority="6">
      <formula>D59="Other"</formula>
    </cfRule>
  </conditionalFormatting>
  <conditionalFormatting sqref="J61:K61">
    <cfRule type="expression" dxfId="36" priority="17">
      <formula>D61="Other"</formula>
    </cfRule>
  </conditionalFormatting>
  <dataValidations count="27">
    <dataValidation type="list" allowBlank="1" showInputMessage="1" showErrorMessage="1" sqref="K29" xr:uid="{00000000-0002-0000-0100-000000000000}">
      <formula1>"select, °F  ,°C"</formula1>
    </dataValidation>
    <dataValidation allowBlank="1" showInputMessage="1" showErrorMessage="1" prompt="Enter dwell time in the cure oven." sqref="J28" xr:uid="{00000000-0002-0000-0100-00000B000000}"/>
    <dataValidation allowBlank="1" showInputMessage="1" showErrorMessage="1" prompt="Enter oven set point, and then select the units (°C or °F)" sqref="J29" xr:uid="{00000000-0002-0000-0100-00000C000000}"/>
    <dataValidation allowBlank="1" showInputMessage="1" showErrorMessage="1" promptTitle="Project Unit Contact" prompt="List the primary supply management and/or quality engineering contact at John Deere.  If multiple units are affected, a supply base manager may be listed." sqref="E7:J7" xr:uid="{00000000-0002-0000-0100-00000D000000}"/>
    <dataValidation allowBlank="1" showInputMessage="1" showErrorMessage="1" prompt="List the name of the painting process line used to paint samples.  If only one painting line exists at this facility, then enter &quot;only one line&quot;." sqref="J27:K27" xr:uid="{00000000-0002-0000-0100-00000E000000}"/>
    <dataValidation allowBlank="1" showInputMessage="1" showErrorMessage="1" prompt="List the John Deere unit that will be consuming painted product with this paint process.  If this affects multiple units, list the highest volume unit or division." sqref="E6:J6" xr:uid="{00000000-0002-0000-0100-000010000000}"/>
    <dataValidation allowBlank="1" showInputMessage="1" showErrorMessage="1" prompt="List the supplier that is directly supply the painted product to John Deere (tier 1 supplier).  The supplier listed in this field must have a supplier number assigned by John Deere." sqref="D16:E16" xr:uid="{00000000-0002-0000-0100-000011000000}"/>
    <dataValidation allowBlank="1" showInputMessage="1" showErrorMessage="1" prompt="Enter the supplier number assigned by John Deere.  Suppliers can look up their supplier number in JD Supply Network._x000a_(https://jdsn.deere.com)" sqref="J16:K16" xr:uid="{00000000-0002-0000-0100-000012000000}"/>
    <dataValidation type="list" allowBlank="1" showInputMessage="1" showErrorMessage="1" sqref="E48" xr:uid="{00000000-0002-0000-0100-000006000000}">
      <formula1>$O$4:$O$5</formula1>
    </dataValidation>
    <dataValidation type="list" allowBlank="1" showInputMessage="1" showErrorMessage="1" sqref="K20" xr:uid="{56903B58-C5A1-4C8D-8334-86327E6E9E4E}">
      <formula1>$O$4:$O$6</formula1>
    </dataValidation>
    <dataValidation allowBlank="1" showInputMessage="1" showErrorMessage="1" prompt="Leave blank if there is no primer." sqref="E39" xr:uid="{FFB618DF-5AD0-4A57-895A-D9DB099F8960}"/>
    <dataValidation type="list" allowBlank="1" showInputMessage="1" sqref="E40 E34" xr:uid="{00000000-0002-0000-0100-000005000000}">
      <formula1>$M$8:$M$11</formula1>
    </dataValidation>
    <dataValidation type="list" allowBlank="1" showInputMessage="1" showErrorMessage="1" sqref="J34:K34" xr:uid="{00000000-0002-0000-0100-000001000000}">
      <formula1>$O$8:$O$10</formula1>
    </dataValidation>
    <dataValidation type="date" allowBlank="1" showInputMessage="1" showErrorMessage="1" sqref="J5" xr:uid="{00000000-0002-0000-0100-000004000000}">
      <formula1>S22</formula1>
      <formula2>S23</formula2>
    </dataValidation>
    <dataValidation type="list" allowBlank="1" showInputMessage="1" showErrorMessage="1" sqref="F8:H8" xr:uid="{00000000-0002-0000-0100-00000F000000}">
      <formula1>$Q$4:$Q$8</formula1>
    </dataValidation>
    <dataValidation type="list" allowBlank="1" showInputMessage="1" showErrorMessage="1" prompt="For older prints that do not have Physical Property classes, select &quot;Class A&quot; for temperature classes 3 and 4, and select &quot;Class B&quot; for temperature classes 1 and 2." sqref="F9:H9" xr:uid="{00000000-0002-0000-0100-00000A000000}">
      <formula1>$Q$11:$Q$13</formula1>
    </dataValidation>
    <dataValidation type="list" allowBlank="1" showInputMessage="1" sqref="J35:K35" xr:uid="{00000000-0002-0000-0100-000007000000}">
      <formula1>$Q$23:$Q$25</formula1>
    </dataValidation>
    <dataValidation type="list" allowBlank="1" showInputMessage="1" showErrorMessage="1" sqref="E51" xr:uid="{00000000-0002-0000-0100-000002000000}">
      <formula1>$Q$29:$Q$33</formula1>
    </dataValidation>
    <dataValidation type="list" allowBlank="1" showInputMessage="1" showErrorMessage="1" sqref="F10:I10 J41:K41" xr:uid="{266D56D1-461B-4C71-B456-0AED5EDBE30A}">
      <formula1>$Q$23:$Q$26</formula1>
    </dataValidation>
    <dataValidation type="list" allowBlank="1" showInputMessage="1" showErrorMessage="1" sqref="E11" xr:uid="{00000000-0002-0000-0100-000008000000}">
      <formula1>$O$14:$O$19</formula1>
    </dataValidation>
    <dataValidation type="list" allowBlank="1" showInputMessage="1" sqref="E47" xr:uid="{00000000-0002-0000-0100-000009000000}">
      <formula1>$M$14:$M$18</formula1>
    </dataValidation>
    <dataValidation type="list" allowBlank="1" showInputMessage="1" showErrorMessage="1" sqref="E50" xr:uid="{00000000-0002-0000-0100-000013000000}">
      <formula1>$M$22:$M$25</formula1>
    </dataValidation>
    <dataValidation type="list" allowBlank="1" showInputMessage="1" showErrorMessage="1" sqref="E49" xr:uid="{00000000-0002-0000-0100-000003000000}">
      <formula1>$O$22:$O$26</formula1>
    </dataValidation>
    <dataValidation type="list" allowBlank="1" showInputMessage="1" showErrorMessage="1" sqref="D61:E61 D57:E57 D55:E55 D59:E59" xr:uid="{00000000-0002-0000-0100-000014000000}">
      <formula1>$M$29:$M$36</formula1>
    </dataValidation>
    <dataValidation type="list" allowBlank="1" sqref="E46" xr:uid="{00000000-0002-0000-0100-000015000000}">
      <formula1>$O$29:$O$39</formula1>
    </dataValidation>
    <dataValidation type="list" allowBlank="1" showInputMessage="1" showErrorMessage="1" sqref="E80:K83" xr:uid="{00000000-0002-0000-0100-000016000000}">
      <formula1>$M$41:$M$48</formula1>
    </dataValidation>
    <dataValidation allowBlank="1" showInputMessage="1" showErrorMessage="1" prompt="If other, describe submission reason here." sqref="F11:K11" xr:uid="{7A0C73B9-4CDB-4C1F-A205-EE2E8E1A0E20}"/>
  </dataValidations>
  <pageMargins left="0.25" right="0.25" top="1" bottom="0.98958333300000001" header="0.3" footer="0.3"/>
  <pageSetup orientation="portrait" horizontalDpi="300" r:id="rId1"/>
  <headerFooter>
    <oddHeader>&amp;L&amp;G&amp;R&amp;G</oddHeader>
    <oddFooter>&amp;LControlled copies are maintained by John Deere MTIC.  All other copies are considered uncontrolled.
&amp;F&amp;R&amp;"Calibri"&amp;11&amp;K000000&amp;A &amp;P of &amp;N_x000D_&amp;1#&amp;"Calibri"&amp;10&amp;KFF0000Company Use</oddFooter>
  </headerFooter>
  <rowBreaks count="1" manualBreakCount="1">
    <brk id="51"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AA51"/>
  <sheetViews>
    <sheetView zoomScaleNormal="100" workbookViewId="0">
      <selection activeCell="D8" sqref="D8"/>
    </sheetView>
  </sheetViews>
  <sheetFormatPr defaultColWidth="8.6640625" defaultRowHeight="13.2" x14ac:dyDescent="0.25"/>
  <cols>
    <col min="1" max="1" width="0.6640625" style="20" customWidth="1"/>
    <col min="2" max="2" width="25.5546875" style="20" customWidth="1"/>
    <col min="3" max="3" width="19.44140625" style="20" customWidth="1"/>
    <col min="4" max="7" width="5.33203125" style="20" customWidth="1"/>
    <col min="8" max="11" width="4.5546875" style="20" customWidth="1"/>
    <col min="12" max="12" width="6.33203125" style="20" customWidth="1"/>
    <col min="13" max="13" width="15.33203125" style="20" customWidth="1"/>
    <col min="14" max="14" width="14" style="20" customWidth="1"/>
    <col min="15" max="16" width="15.44140625" style="107" hidden="1" customWidth="1"/>
    <col min="17" max="17" width="11.44140625" style="107" hidden="1" customWidth="1"/>
    <col min="18" max="18" width="10.44140625" style="107" hidden="1" customWidth="1"/>
    <col min="19" max="19" width="11.44140625" style="107" hidden="1" customWidth="1"/>
    <col min="20" max="21" width="8.6640625" style="107" hidden="1" customWidth="1"/>
    <col min="22" max="22" width="19.5546875" style="107" hidden="1" customWidth="1"/>
    <col min="23" max="23" width="13.6640625" style="107" hidden="1" customWidth="1"/>
    <col min="24" max="24" width="12.6640625" style="107" hidden="1" customWidth="1"/>
    <col min="25" max="26" width="12.33203125" style="107" hidden="1" customWidth="1"/>
    <col min="27" max="27" width="13.5546875" style="107" hidden="1" customWidth="1"/>
    <col min="28" max="28" width="14" style="20" customWidth="1"/>
    <col min="29" max="257" width="8.6640625" style="20"/>
    <col min="258" max="258" width="24.6640625" style="20" customWidth="1"/>
    <col min="259" max="259" width="18.44140625" style="20" customWidth="1"/>
    <col min="260" max="263" width="5.44140625" style="20" customWidth="1"/>
    <col min="264" max="267" width="5.33203125" style="20" customWidth="1"/>
    <col min="268" max="268" width="7.44140625" style="20" customWidth="1"/>
    <col min="269" max="269" width="11.33203125" style="20" customWidth="1"/>
    <col min="270" max="513" width="8.6640625" style="20"/>
    <col min="514" max="514" width="24.6640625" style="20" customWidth="1"/>
    <col min="515" max="515" width="18.44140625" style="20" customWidth="1"/>
    <col min="516" max="519" width="5.44140625" style="20" customWidth="1"/>
    <col min="520" max="523" width="5.33203125" style="20" customWidth="1"/>
    <col min="524" max="524" width="7.44140625" style="20" customWidth="1"/>
    <col min="525" max="525" width="11.33203125" style="20" customWidth="1"/>
    <col min="526" max="769" width="8.6640625" style="20"/>
    <col min="770" max="770" width="24.6640625" style="20" customWidth="1"/>
    <col min="771" max="771" width="18.44140625" style="20" customWidth="1"/>
    <col min="772" max="775" width="5.44140625" style="20" customWidth="1"/>
    <col min="776" max="779" width="5.33203125" style="20" customWidth="1"/>
    <col min="780" max="780" width="7.44140625" style="20" customWidth="1"/>
    <col min="781" max="781" width="11.33203125" style="20" customWidth="1"/>
    <col min="782" max="1025" width="8.6640625" style="20"/>
    <col min="1026" max="1026" width="24.6640625" style="20" customWidth="1"/>
    <col min="1027" max="1027" width="18.44140625" style="20" customWidth="1"/>
    <col min="1028" max="1031" width="5.44140625" style="20" customWidth="1"/>
    <col min="1032" max="1035" width="5.33203125" style="20" customWidth="1"/>
    <col min="1036" max="1036" width="7.44140625" style="20" customWidth="1"/>
    <col min="1037" max="1037" width="11.33203125" style="20" customWidth="1"/>
    <col min="1038" max="1281" width="8.6640625" style="20"/>
    <col min="1282" max="1282" width="24.6640625" style="20" customWidth="1"/>
    <col min="1283" max="1283" width="18.44140625" style="20" customWidth="1"/>
    <col min="1284" max="1287" width="5.44140625" style="20" customWidth="1"/>
    <col min="1288" max="1291" width="5.33203125" style="20" customWidth="1"/>
    <col min="1292" max="1292" width="7.44140625" style="20" customWidth="1"/>
    <col min="1293" max="1293" width="11.33203125" style="20" customWidth="1"/>
    <col min="1294" max="1537" width="8.6640625" style="20"/>
    <col min="1538" max="1538" width="24.6640625" style="20" customWidth="1"/>
    <col min="1539" max="1539" width="18.44140625" style="20" customWidth="1"/>
    <col min="1540" max="1543" width="5.44140625" style="20" customWidth="1"/>
    <col min="1544" max="1547" width="5.33203125" style="20" customWidth="1"/>
    <col min="1548" max="1548" width="7.44140625" style="20" customWidth="1"/>
    <col min="1549" max="1549" width="11.33203125" style="20" customWidth="1"/>
    <col min="1550" max="1793" width="8.6640625" style="20"/>
    <col min="1794" max="1794" width="24.6640625" style="20" customWidth="1"/>
    <col min="1795" max="1795" width="18.44140625" style="20" customWidth="1"/>
    <col min="1796" max="1799" width="5.44140625" style="20" customWidth="1"/>
    <col min="1800" max="1803" width="5.33203125" style="20" customWidth="1"/>
    <col min="1804" max="1804" width="7.44140625" style="20" customWidth="1"/>
    <col min="1805" max="1805" width="11.33203125" style="20" customWidth="1"/>
    <col min="1806" max="2049" width="8.6640625" style="20"/>
    <col min="2050" max="2050" width="24.6640625" style="20" customWidth="1"/>
    <col min="2051" max="2051" width="18.44140625" style="20" customWidth="1"/>
    <col min="2052" max="2055" width="5.44140625" style="20" customWidth="1"/>
    <col min="2056" max="2059" width="5.33203125" style="20" customWidth="1"/>
    <col min="2060" max="2060" width="7.44140625" style="20" customWidth="1"/>
    <col min="2061" max="2061" width="11.33203125" style="20" customWidth="1"/>
    <col min="2062" max="2305" width="8.6640625" style="20"/>
    <col min="2306" max="2306" width="24.6640625" style="20" customWidth="1"/>
    <col min="2307" max="2307" width="18.44140625" style="20" customWidth="1"/>
    <col min="2308" max="2311" width="5.44140625" style="20" customWidth="1"/>
    <col min="2312" max="2315" width="5.33203125" style="20" customWidth="1"/>
    <col min="2316" max="2316" width="7.44140625" style="20" customWidth="1"/>
    <col min="2317" max="2317" width="11.33203125" style="20" customWidth="1"/>
    <col min="2318" max="2561" width="8.6640625" style="20"/>
    <col min="2562" max="2562" width="24.6640625" style="20" customWidth="1"/>
    <col min="2563" max="2563" width="18.44140625" style="20" customWidth="1"/>
    <col min="2564" max="2567" width="5.44140625" style="20" customWidth="1"/>
    <col min="2568" max="2571" width="5.33203125" style="20" customWidth="1"/>
    <col min="2572" max="2572" width="7.44140625" style="20" customWidth="1"/>
    <col min="2573" max="2573" width="11.33203125" style="20" customWidth="1"/>
    <col min="2574" max="2817" width="8.6640625" style="20"/>
    <col min="2818" max="2818" width="24.6640625" style="20" customWidth="1"/>
    <col min="2819" max="2819" width="18.44140625" style="20" customWidth="1"/>
    <col min="2820" max="2823" width="5.44140625" style="20" customWidth="1"/>
    <col min="2824" max="2827" width="5.33203125" style="20" customWidth="1"/>
    <col min="2828" max="2828" width="7.44140625" style="20" customWidth="1"/>
    <col min="2829" max="2829" width="11.33203125" style="20" customWidth="1"/>
    <col min="2830" max="3073" width="8.6640625" style="20"/>
    <col min="3074" max="3074" width="24.6640625" style="20" customWidth="1"/>
    <col min="3075" max="3075" width="18.44140625" style="20" customWidth="1"/>
    <col min="3076" max="3079" width="5.44140625" style="20" customWidth="1"/>
    <col min="3080" max="3083" width="5.33203125" style="20" customWidth="1"/>
    <col min="3084" max="3084" width="7.44140625" style="20" customWidth="1"/>
    <col min="3085" max="3085" width="11.33203125" style="20" customWidth="1"/>
    <col min="3086" max="3329" width="8.6640625" style="20"/>
    <col min="3330" max="3330" width="24.6640625" style="20" customWidth="1"/>
    <col min="3331" max="3331" width="18.44140625" style="20" customWidth="1"/>
    <col min="3332" max="3335" width="5.44140625" style="20" customWidth="1"/>
    <col min="3336" max="3339" width="5.33203125" style="20" customWidth="1"/>
    <col min="3340" max="3340" width="7.44140625" style="20" customWidth="1"/>
    <col min="3341" max="3341" width="11.33203125" style="20" customWidth="1"/>
    <col min="3342" max="3585" width="8.6640625" style="20"/>
    <col min="3586" max="3586" width="24.6640625" style="20" customWidth="1"/>
    <col min="3587" max="3587" width="18.44140625" style="20" customWidth="1"/>
    <col min="3588" max="3591" width="5.44140625" style="20" customWidth="1"/>
    <col min="3592" max="3595" width="5.33203125" style="20" customWidth="1"/>
    <col min="3596" max="3596" width="7.44140625" style="20" customWidth="1"/>
    <col min="3597" max="3597" width="11.33203125" style="20" customWidth="1"/>
    <col min="3598" max="3841" width="8.6640625" style="20"/>
    <col min="3842" max="3842" width="24.6640625" style="20" customWidth="1"/>
    <col min="3843" max="3843" width="18.44140625" style="20" customWidth="1"/>
    <col min="3844" max="3847" width="5.44140625" style="20" customWidth="1"/>
    <col min="3848" max="3851" width="5.33203125" style="20" customWidth="1"/>
    <col min="3852" max="3852" width="7.44140625" style="20" customWidth="1"/>
    <col min="3853" max="3853" width="11.33203125" style="20" customWidth="1"/>
    <col min="3854" max="4097" width="8.6640625" style="20"/>
    <col min="4098" max="4098" width="24.6640625" style="20" customWidth="1"/>
    <col min="4099" max="4099" width="18.44140625" style="20" customWidth="1"/>
    <col min="4100" max="4103" width="5.44140625" style="20" customWidth="1"/>
    <col min="4104" max="4107" width="5.33203125" style="20" customWidth="1"/>
    <col min="4108" max="4108" width="7.44140625" style="20" customWidth="1"/>
    <col min="4109" max="4109" width="11.33203125" style="20" customWidth="1"/>
    <col min="4110" max="4353" width="8.6640625" style="20"/>
    <col min="4354" max="4354" width="24.6640625" style="20" customWidth="1"/>
    <col min="4355" max="4355" width="18.44140625" style="20" customWidth="1"/>
    <col min="4356" max="4359" width="5.44140625" style="20" customWidth="1"/>
    <col min="4360" max="4363" width="5.33203125" style="20" customWidth="1"/>
    <col min="4364" max="4364" width="7.44140625" style="20" customWidth="1"/>
    <col min="4365" max="4365" width="11.33203125" style="20" customWidth="1"/>
    <col min="4366" max="4609" width="8.6640625" style="20"/>
    <col min="4610" max="4610" width="24.6640625" style="20" customWidth="1"/>
    <col min="4611" max="4611" width="18.44140625" style="20" customWidth="1"/>
    <col min="4612" max="4615" width="5.44140625" style="20" customWidth="1"/>
    <col min="4616" max="4619" width="5.33203125" style="20" customWidth="1"/>
    <col min="4620" max="4620" width="7.44140625" style="20" customWidth="1"/>
    <col min="4621" max="4621" width="11.33203125" style="20" customWidth="1"/>
    <col min="4622" max="4865" width="8.6640625" style="20"/>
    <col min="4866" max="4866" width="24.6640625" style="20" customWidth="1"/>
    <col min="4867" max="4867" width="18.44140625" style="20" customWidth="1"/>
    <col min="4868" max="4871" width="5.44140625" style="20" customWidth="1"/>
    <col min="4872" max="4875" width="5.33203125" style="20" customWidth="1"/>
    <col min="4876" max="4876" width="7.44140625" style="20" customWidth="1"/>
    <col min="4877" max="4877" width="11.33203125" style="20" customWidth="1"/>
    <col min="4878" max="5121" width="8.6640625" style="20"/>
    <col min="5122" max="5122" width="24.6640625" style="20" customWidth="1"/>
    <col min="5123" max="5123" width="18.44140625" style="20" customWidth="1"/>
    <col min="5124" max="5127" width="5.44140625" style="20" customWidth="1"/>
    <col min="5128" max="5131" width="5.33203125" style="20" customWidth="1"/>
    <col min="5132" max="5132" width="7.44140625" style="20" customWidth="1"/>
    <col min="5133" max="5133" width="11.33203125" style="20" customWidth="1"/>
    <col min="5134" max="5377" width="8.6640625" style="20"/>
    <col min="5378" max="5378" width="24.6640625" style="20" customWidth="1"/>
    <col min="5379" max="5379" width="18.44140625" style="20" customWidth="1"/>
    <col min="5380" max="5383" width="5.44140625" style="20" customWidth="1"/>
    <col min="5384" max="5387" width="5.33203125" style="20" customWidth="1"/>
    <col min="5388" max="5388" width="7.44140625" style="20" customWidth="1"/>
    <col min="5389" max="5389" width="11.33203125" style="20" customWidth="1"/>
    <col min="5390" max="5633" width="8.6640625" style="20"/>
    <col min="5634" max="5634" width="24.6640625" style="20" customWidth="1"/>
    <col min="5635" max="5635" width="18.44140625" style="20" customWidth="1"/>
    <col min="5636" max="5639" width="5.44140625" style="20" customWidth="1"/>
    <col min="5640" max="5643" width="5.33203125" style="20" customWidth="1"/>
    <col min="5644" max="5644" width="7.44140625" style="20" customWidth="1"/>
    <col min="5645" max="5645" width="11.33203125" style="20" customWidth="1"/>
    <col min="5646" max="5889" width="8.6640625" style="20"/>
    <col min="5890" max="5890" width="24.6640625" style="20" customWidth="1"/>
    <col min="5891" max="5891" width="18.44140625" style="20" customWidth="1"/>
    <col min="5892" max="5895" width="5.44140625" style="20" customWidth="1"/>
    <col min="5896" max="5899" width="5.33203125" style="20" customWidth="1"/>
    <col min="5900" max="5900" width="7.44140625" style="20" customWidth="1"/>
    <col min="5901" max="5901" width="11.33203125" style="20" customWidth="1"/>
    <col min="5902" max="6145" width="8.6640625" style="20"/>
    <col min="6146" max="6146" width="24.6640625" style="20" customWidth="1"/>
    <col min="6147" max="6147" width="18.44140625" style="20" customWidth="1"/>
    <col min="6148" max="6151" width="5.44140625" style="20" customWidth="1"/>
    <col min="6152" max="6155" width="5.33203125" style="20" customWidth="1"/>
    <col min="6156" max="6156" width="7.44140625" style="20" customWidth="1"/>
    <col min="6157" max="6157" width="11.33203125" style="20" customWidth="1"/>
    <col min="6158" max="6401" width="8.6640625" style="20"/>
    <col min="6402" max="6402" width="24.6640625" style="20" customWidth="1"/>
    <col min="6403" max="6403" width="18.44140625" style="20" customWidth="1"/>
    <col min="6404" max="6407" width="5.44140625" style="20" customWidth="1"/>
    <col min="6408" max="6411" width="5.33203125" style="20" customWidth="1"/>
    <col min="6412" max="6412" width="7.44140625" style="20" customWidth="1"/>
    <col min="6413" max="6413" width="11.33203125" style="20" customWidth="1"/>
    <col min="6414" max="6657" width="8.6640625" style="20"/>
    <col min="6658" max="6658" width="24.6640625" style="20" customWidth="1"/>
    <col min="6659" max="6659" width="18.44140625" style="20" customWidth="1"/>
    <col min="6660" max="6663" width="5.44140625" style="20" customWidth="1"/>
    <col min="6664" max="6667" width="5.33203125" style="20" customWidth="1"/>
    <col min="6668" max="6668" width="7.44140625" style="20" customWidth="1"/>
    <col min="6669" max="6669" width="11.33203125" style="20" customWidth="1"/>
    <col min="6670" max="6913" width="8.6640625" style="20"/>
    <col min="6914" max="6914" width="24.6640625" style="20" customWidth="1"/>
    <col min="6915" max="6915" width="18.44140625" style="20" customWidth="1"/>
    <col min="6916" max="6919" width="5.44140625" style="20" customWidth="1"/>
    <col min="6920" max="6923" width="5.33203125" style="20" customWidth="1"/>
    <col min="6924" max="6924" width="7.44140625" style="20" customWidth="1"/>
    <col min="6925" max="6925" width="11.33203125" style="20" customWidth="1"/>
    <col min="6926" max="7169" width="8.6640625" style="20"/>
    <col min="7170" max="7170" width="24.6640625" style="20" customWidth="1"/>
    <col min="7171" max="7171" width="18.44140625" style="20" customWidth="1"/>
    <col min="7172" max="7175" width="5.44140625" style="20" customWidth="1"/>
    <col min="7176" max="7179" width="5.33203125" style="20" customWidth="1"/>
    <col min="7180" max="7180" width="7.44140625" style="20" customWidth="1"/>
    <col min="7181" max="7181" width="11.33203125" style="20" customWidth="1"/>
    <col min="7182" max="7425" width="8.6640625" style="20"/>
    <col min="7426" max="7426" width="24.6640625" style="20" customWidth="1"/>
    <col min="7427" max="7427" width="18.44140625" style="20" customWidth="1"/>
    <col min="7428" max="7431" width="5.44140625" style="20" customWidth="1"/>
    <col min="7432" max="7435" width="5.33203125" style="20" customWidth="1"/>
    <col min="7436" max="7436" width="7.44140625" style="20" customWidth="1"/>
    <col min="7437" max="7437" width="11.33203125" style="20" customWidth="1"/>
    <col min="7438" max="7681" width="8.6640625" style="20"/>
    <col min="7682" max="7682" width="24.6640625" style="20" customWidth="1"/>
    <col min="7683" max="7683" width="18.44140625" style="20" customWidth="1"/>
    <col min="7684" max="7687" width="5.44140625" style="20" customWidth="1"/>
    <col min="7688" max="7691" width="5.33203125" style="20" customWidth="1"/>
    <col min="7692" max="7692" width="7.44140625" style="20" customWidth="1"/>
    <col min="7693" max="7693" width="11.33203125" style="20" customWidth="1"/>
    <col min="7694" max="7937" width="8.6640625" style="20"/>
    <col min="7938" max="7938" width="24.6640625" style="20" customWidth="1"/>
    <col min="7939" max="7939" width="18.44140625" style="20" customWidth="1"/>
    <col min="7940" max="7943" width="5.44140625" style="20" customWidth="1"/>
    <col min="7944" max="7947" width="5.33203125" style="20" customWidth="1"/>
    <col min="7948" max="7948" width="7.44140625" style="20" customWidth="1"/>
    <col min="7949" max="7949" width="11.33203125" style="20" customWidth="1"/>
    <col min="7950" max="8193" width="8.6640625" style="20"/>
    <col min="8194" max="8194" width="24.6640625" style="20" customWidth="1"/>
    <col min="8195" max="8195" width="18.44140625" style="20" customWidth="1"/>
    <col min="8196" max="8199" width="5.44140625" style="20" customWidth="1"/>
    <col min="8200" max="8203" width="5.33203125" style="20" customWidth="1"/>
    <col min="8204" max="8204" width="7.44140625" style="20" customWidth="1"/>
    <col min="8205" max="8205" width="11.33203125" style="20" customWidth="1"/>
    <col min="8206" max="8449" width="8.6640625" style="20"/>
    <col min="8450" max="8450" width="24.6640625" style="20" customWidth="1"/>
    <col min="8451" max="8451" width="18.44140625" style="20" customWidth="1"/>
    <col min="8452" max="8455" width="5.44140625" style="20" customWidth="1"/>
    <col min="8456" max="8459" width="5.33203125" style="20" customWidth="1"/>
    <col min="8460" max="8460" width="7.44140625" style="20" customWidth="1"/>
    <col min="8461" max="8461" width="11.33203125" style="20" customWidth="1"/>
    <col min="8462" max="8705" width="8.6640625" style="20"/>
    <col min="8706" max="8706" width="24.6640625" style="20" customWidth="1"/>
    <col min="8707" max="8707" width="18.44140625" style="20" customWidth="1"/>
    <col min="8708" max="8711" width="5.44140625" style="20" customWidth="1"/>
    <col min="8712" max="8715" width="5.33203125" style="20" customWidth="1"/>
    <col min="8716" max="8716" width="7.44140625" style="20" customWidth="1"/>
    <col min="8717" max="8717" width="11.33203125" style="20" customWidth="1"/>
    <col min="8718" max="8961" width="8.6640625" style="20"/>
    <col min="8962" max="8962" width="24.6640625" style="20" customWidth="1"/>
    <col min="8963" max="8963" width="18.44140625" style="20" customWidth="1"/>
    <col min="8964" max="8967" width="5.44140625" style="20" customWidth="1"/>
    <col min="8968" max="8971" width="5.33203125" style="20" customWidth="1"/>
    <col min="8972" max="8972" width="7.44140625" style="20" customWidth="1"/>
    <col min="8973" max="8973" width="11.33203125" style="20" customWidth="1"/>
    <col min="8974" max="9217" width="8.6640625" style="20"/>
    <col min="9218" max="9218" width="24.6640625" style="20" customWidth="1"/>
    <col min="9219" max="9219" width="18.44140625" style="20" customWidth="1"/>
    <col min="9220" max="9223" width="5.44140625" style="20" customWidth="1"/>
    <col min="9224" max="9227" width="5.33203125" style="20" customWidth="1"/>
    <col min="9228" max="9228" width="7.44140625" style="20" customWidth="1"/>
    <col min="9229" max="9229" width="11.33203125" style="20" customWidth="1"/>
    <col min="9230" max="9473" width="8.6640625" style="20"/>
    <col min="9474" max="9474" width="24.6640625" style="20" customWidth="1"/>
    <col min="9475" max="9475" width="18.44140625" style="20" customWidth="1"/>
    <col min="9476" max="9479" width="5.44140625" style="20" customWidth="1"/>
    <col min="9480" max="9483" width="5.33203125" style="20" customWidth="1"/>
    <col min="9484" max="9484" width="7.44140625" style="20" customWidth="1"/>
    <col min="9485" max="9485" width="11.33203125" style="20" customWidth="1"/>
    <col min="9486" max="9729" width="8.6640625" style="20"/>
    <col min="9730" max="9730" width="24.6640625" style="20" customWidth="1"/>
    <col min="9731" max="9731" width="18.44140625" style="20" customWidth="1"/>
    <col min="9732" max="9735" width="5.44140625" style="20" customWidth="1"/>
    <col min="9736" max="9739" width="5.33203125" style="20" customWidth="1"/>
    <col min="9740" max="9740" width="7.44140625" style="20" customWidth="1"/>
    <col min="9741" max="9741" width="11.33203125" style="20" customWidth="1"/>
    <col min="9742" max="9985" width="8.6640625" style="20"/>
    <col min="9986" max="9986" width="24.6640625" style="20" customWidth="1"/>
    <col min="9987" max="9987" width="18.44140625" style="20" customWidth="1"/>
    <col min="9988" max="9991" width="5.44140625" style="20" customWidth="1"/>
    <col min="9992" max="9995" width="5.33203125" style="20" customWidth="1"/>
    <col min="9996" max="9996" width="7.44140625" style="20" customWidth="1"/>
    <col min="9997" max="9997" width="11.33203125" style="20" customWidth="1"/>
    <col min="9998" max="10241" width="8.6640625" style="20"/>
    <col min="10242" max="10242" width="24.6640625" style="20" customWidth="1"/>
    <col min="10243" max="10243" width="18.44140625" style="20" customWidth="1"/>
    <col min="10244" max="10247" width="5.44140625" style="20" customWidth="1"/>
    <col min="10248" max="10251" width="5.33203125" style="20" customWidth="1"/>
    <col min="10252" max="10252" width="7.44140625" style="20" customWidth="1"/>
    <col min="10253" max="10253" width="11.33203125" style="20" customWidth="1"/>
    <col min="10254" max="10497" width="8.6640625" style="20"/>
    <col min="10498" max="10498" width="24.6640625" style="20" customWidth="1"/>
    <col min="10499" max="10499" width="18.44140625" style="20" customWidth="1"/>
    <col min="10500" max="10503" width="5.44140625" style="20" customWidth="1"/>
    <col min="10504" max="10507" width="5.33203125" style="20" customWidth="1"/>
    <col min="10508" max="10508" width="7.44140625" style="20" customWidth="1"/>
    <col min="10509" max="10509" width="11.33203125" style="20" customWidth="1"/>
    <col min="10510" max="10753" width="8.6640625" style="20"/>
    <col min="10754" max="10754" width="24.6640625" style="20" customWidth="1"/>
    <col min="10755" max="10755" width="18.44140625" style="20" customWidth="1"/>
    <col min="10756" max="10759" width="5.44140625" style="20" customWidth="1"/>
    <col min="10760" max="10763" width="5.33203125" style="20" customWidth="1"/>
    <col min="10764" max="10764" width="7.44140625" style="20" customWidth="1"/>
    <col min="10765" max="10765" width="11.33203125" style="20" customWidth="1"/>
    <col min="10766" max="11009" width="8.6640625" style="20"/>
    <col min="11010" max="11010" width="24.6640625" style="20" customWidth="1"/>
    <col min="11011" max="11011" width="18.44140625" style="20" customWidth="1"/>
    <col min="11012" max="11015" width="5.44140625" style="20" customWidth="1"/>
    <col min="11016" max="11019" width="5.33203125" style="20" customWidth="1"/>
    <col min="11020" max="11020" width="7.44140625" style="20" customWidth="1"/>
    <col min="11021" max="11021" width="11.33203125" style="20" customWidth="1"/>
    <col min="11022" max="11265" width="8.6640625" style="20"/>
    <col min="11266" max="11266" width="24.6640625" style="20" customWidth="1"/>
    <col min="11267" max="11267" width="18.44140625" style="20" customWidth="1"/>
    <col min="11268" max="11271" width="5.44140625" style="20" customWidth="1"/>
    <col min="11272" max="11275" width="5.33203125" style="20" customWidth="1"/>
    <col min="11276" max="11276" width="7.44140625" style="20" customWidth="1"/>
    <col min="11277" max="11277" width="11.33203125" style="20" customWidth="1"/>
    <col min="11278" max="11521" width="8.6640625" style="20"/>
    <col min="11522" max="11522" width="24.6640625" style="20" customWidth="1"/>
    <col min="11523" max="11523" width="18.44140625" style="20" customWidth="1"/>
    <col min="11524" max="11527" width="5.44140625" style="20" customWidth="1"/>
    <col min="11528" max="11531" width="5.33203125" style="20" customWidth="1"/>
    <col min="11532" max="11532" width="7.44140625" style="20" customWidth="1"/>
    <col min="11533" max="11533" width="11.33203125" style="20" customWidth="1"/>
    <col min="11534" max="11777" width="8.6640625" style="20"/>
    <col min="11778" max="11778" width="24.6640625" style="20" customWidth="1"/>
    <col min="11779" max="11779" width="18.44140625" style="20" customWidth="1"/>
    <col min="11780" max="11783" width="5.44140625" style="20" customWidth="1"/>
    <col min="11784" max="11787" width="5.33203125" style="20" customWidth="1"/>
    <col min="11788" max="11788" width="7.44140625" style="20" customWidth="1"/>
    <col min="11789" max="11789" width="11.33203125" style="20" customWidth="1"/>
    <col min="11790" max="12033" width="8.6640625" style="20"/>
    <col min="12034" max="12034" width="24.6640625" style="20" customWidth="1"/>
    <col min="12035" max="12035" width="18.44140625" style="20" customWidth="1"/>
    <col min="12036" max="12039" width="5.44140625" style="20" customWidth="1"/>
    <col min="12040" max="12043" width="5.33203125" style="20" customWidth="1"/>
    <col min="12044" max="12044" width="7.44140625" style="20" customWidth="1"/>
    <col min="12045" max="12045" width="11.33203125" style="20" customWidth="1"/>
    <col min="12046" max="12289" width="8.6640625" style="20"/>
    <col min="12290" max="12290" width="24.6640625" style="20" customWidth="1"/>
    <col min="12291" max="12291" width="18.44140625" style="20" customWidth="1"/>
    <col min="12292" max="12295" width="5.44140625" style="20" customWidth="1"/>
    <col min="12296" max="12299" width="5.33203125" style="20" customWidth="1"/>
    <col min="12300" max="12300" width="7.44140625" style="20" customWidth="1"/>
    <col min="12301" max="12301" width="11.33203125" style="20" customWidth="1"/>
    <col min="12302" max="12545" width="8.6640625" style="20"/>
    <col min="12546" max="12546" width="24.6640625" style="20" customWidth="1"/>
    <col min="12547" max="12547" width="18.44140625" style="20" customWidth="1"/>
    <col min="12548" max="12551" width="5.44140625" style="20" customWidth="1"/>
    <col min="12552" max="12555" width="5.33203125" style="20" customWidth="1"/>
    <col min="12556" max="12556" width="7.44140625" style="20" customWidth="1"/>
    <col min="12557" max="12557" width="11.33203125" style="20" customWidth="1"/>
    <col min="12558" max="12801" width="8.6640625" style="20"/>
    <col min="12802" max="12802" width="24.6640625" style="20" customWidth="1"/>
    <col min="12803" max="12803" width="18.44140625" style="20" customWidth="1"/>
    <col min="12804" max="12807" width="5.44140625" style="20" customWidth="1"/>
    <col min="12808" max="12811" width="5.33203125" style="20" customWidth="1"/>
    <col min="12812" max="12812" width="7.44140625" style="20" customWidth="1"/>
    <col min="12813" max="12813" width="11.33203125" style="20" customWidth="1"/>
    <col min="12814" max="13057" width="8.6640625" style="20"/>
    <col min="13058" max="13058" width="24.6640625" style="20" customWidth="1"/>
    <col min="13059" max="13059" width="18.44140625" style="20" customWidth="1"/>
    <col min="13060" max="13063" width="5.44140625" style="20" customWidth="1"/>
    <col min="13064" max="13067" width="5.33203125" style="20" customWidth="1"/>
    <col min="13068" max="13068" width="7.44140625" style="20" customWidth="1"/>
    <col min="13069" max="13069" width="11.33203125" style="20" customWidth="1"/>
    <col min="13070" max="13313" width="8.6640625" style="20"/>
    <col min="13314" max="13314" width="24.6640625" style="20" customWidth="1"/>
    <col min="13315" max="13315" width="18.44140625" style="20" customWidth="1"/>
    <col min="13316" max="13319" width="5.44140625" style="20" customWidth="1"/>
    <col min="13320" max="13323" width="5.33203125" style="20" customWidth="1"/>
    <col min="13324" max="13324" width="7.44140625" style="20" customWidth="1"/>
    <col min="13325" max="13325" width="11.33203125" style="20" customWidth="1"/>
    <col min="13326" max="13569" width="8.6640625" style="20"/>
    <col min="13570" max="13570" width="24.6640625" style="20" customWidth="1"/>
    <col min="13571" max="13571" width="18.44140625" style="20" customWidth="1"/>
    <col min="13572" max="13575" width="5.44140625" style="20" customWidth="1"/>
    <col min="13576" max="13579" width="5.33203125" style="20" customWidth="1"/>
    <col min="13580" max="13580" width="7.44140625" style="20" customWidth="1"/>
    <col min="13581" max="13581" width="11.33203125" style="20" customWidth="1"/>
    <col min="13582" max="13825" width="8.6640625" style="20"/>
    <col min="13826" max="13826" width="24.6640625" style="20" customWidth="1"/>
    <col min="13827" max="13827" width="18.44140625" style="20" customWidth="1"/>
    <col min="13828" max="13831" width="5.44140625" style="20" customWidth="1"/>
    <col min="13832" max="13835" width="5.33203125" style="20" customWidth="1"/>
    <col min="13836" max="13836" width="7.44140625" style="20" customWidth="1"/>
    <col min="13837" max="13837" width="11.33203125" style="20" customWidth="1"/>
    <col min="13838" max="14081" width="8.6640625" style="20"/>
    <col min="14082" max="14082" width="24.6640625" style="20" customWidth="1"/>
    <col min="14083" max="14083" width="18.44140625" style="20" customWidth="1"/>
    <col min="14084" max="14087" width="5.44140625" style="20" customWidth="1"/>
    <col min="14088" max="14091" width="5.33203125" style="20" customWidth="1"/>
    <col min="14092" max="14092" width="7.44140625" style="20" customWidth="1"/>
    <col min="14093" max="14093" width="11.33203125" style="20" customWidth="1"/>
    <col min="14094" max="14337" width="8.6640625" style="20"/>
    <col min="14338" max="14338" width="24.6640625" style="20" customWidth="1"/>
    <col min="14339" max="14339" width="18.44140625" style="20" customWidth="1"/>
    <col min="14340" max="14343" width="5.44140625" style="20" customWidth="1"/>
    <col min="14344" max="14347" width="5.33203125" style="20" customWidth="1"/>
    <col min="14348" max="14348" width="7.44140625" style="20" customWidth="1"/>
    <col min="14349" max="14349" width="11.33203125" style="20" customWidth="1"/>
    <col min="14350" max="14593" width="8.6640625" style="20"/>
    <col min="14594" max="14594" width="24.6640625" style="20" customWidth="1"/>
    <col min="14595" max="14595" width="18.44140625" style="20" customWidth="1"/>
    <col min="14596" max="14599" width="5.44140625" style="20" customWidth="1"/>
    <col min="14600" max="14603" width="5.33203125" style="20" customWidth="1"/>
    <col min="14604" max="14604" width="7.44140625" style="20" customWidth="1"/>
    <col min="14605" max="14605" width="11.33203125" style="20" customWidth="1"/>
    <col min="14606" max="14849" width="8.6640625" style="20"/>
    <col min="14850" max="14850" width="24.6640625" style="20" customWidth="1"/>
    <col min="14851" max="14851" width="18.44140625" style="20" customWidth="1"/>
    <col min="14852" max="14855" width="5.44140625" style="20" customWidth="1"/>
    <col min="14856" max="14859" width="5.33203125" style="20" customWidth="1"/>
    <col min="14860" max="14860" width="7.44140625" style="20" customWidth="1"/>
    <col min="14861" max="14861" width="11.33203125" style="20" customWidth="1"/>
    <col min="14862" max="15105" width="8.6640625" style="20"/>
    <col min="15106" max="15106" width="24.6640625" style="20" customWidth="1"/>
    <col min="15107" max="15107" width="18.44140625" style="20" customWidth="1"/>
    <col min="15108" max="15111" width="5.44140625" style="20" customWidth="1"/>
    <col min="15112" max="15115" width="5.33203125" style="20" customWidth="1"/>
    <col min="15116" max="15116" width="7.44140625" style="20" customWidth="1"/>
    <col min="15117" max="15117" width="11.33203125" style="20" customWidth="1"/>
    <col min="15118" max="15361" width="8.6640625" style="20"/>
    <col min="15362" max="15362" width="24.6640625" style="20" customWidth="1"/>
    <col min="15363" max="15363" width="18.44140625" style="20" customWidth="1"/>
    <col min="15364" max="15367" width="5.44140625" style="20" customWidth="1"/>
    <col min="15368" max="15371" width="5.33203125" style="20" customWidth="1"/>
    <col min="15372" max="15372" width="7.44140625" style="20" customWidth="1"/>
    <col min="15373" max="15373" width="11.33203125" style="20" customWidth="1"/>
    <col min="15374" max="15617" width="8.6640625" style="20"/>
    <col min="15618" max="15618" width="24.6640625" style="20" customWidth="1"/>
    <col min="15619" max="15619" width="18.44140625" style="20" customWidth="1"/>
    <col min="15620" max="15623" width="5.44140625" style="20" customWidth="1"/>
    <col min="15624" max="15627" width="5.33203125" style="20" customWidth="1"/>
    <col min="15628" max="15628" width="7.44140625" style="20" customWidth="1"/>
    <col min="15629" max="15629" width="11.33203125" style="20" customWidth="1"/>
    <col min="15630" max="15873" width="8.6640625" style="20"/>
    <col min="15874" max="15874" width="24.6640625" style="20" customWidth="1"/>
    <col min="15875" max="15875" width="18.44140625" style="20" customWidth="1"/>
    <col min="15876" max="15879" width="5.44140625" style="20" customWidth="1"/>
    <col min="15880" max="15883" width="5.33203125" style="20" customWidth="1"/>
    <col min="15884" max="15884" width="7.44140625" style="20" customWidth="1"/>
    <col min="15885" max="15885" width="11.33203125" style="20" customWidth="1"/>
    <col min="15886" max="16129" width="8.6640625" style="20"/>
    <col min="16130" max="16130" width="24.6640625" style="20" customWidth="1"/>
    <col min="16131" max="16131" width="18.44140625" style="20" customWidth="1"/>
    <col min="16132" max="16135" width="5.44140625" style="20" customWidth="1"/>
    <col min="16136" max="16139" width="5.33203125" style="20" customWidth="1"/>
    <col min="16140" max="16140" width="7.44140625" style="20" customWidth="1"/>
    <col min="16141" max="16141" width="11.33203125" style="20" customWidth="1"/>
    <col min="16142" max="16384" width="8.6640625" style="20"/>
  </cols>
  <sheetData>
    <row r="1" spans="1:27" x14ac:dyDescent="0.25">
      <c r="A1" s="8"/>
      <c r="B1" s="55" t="str">
        <f>IF('Process Information'!D24="", "",'Process Information'!D24)</f>
        <v/>
      </c>
      <c r="C1" s="8"/>
      <c r="D1" s="56" t="str">
        <f>IF('Process Information'!J27="","",'Process Information'!J27)</f>
        <v/>
      </c>
      <c r="E1" s="8"/>
      <c r="F1" s="8"/>
      <c r="G1" s="8"/>
      <c r="H1" s="8"/>
      <c r="I1" s="8"/>
      <c r="J1" s="56" t="str">
        <f>IF('Process Information'!F8="Select", "",'Process Information'!J9)</f>
        <v/>
      </c>
      <c r="K1" s="8"/>
      <c r="L1" s="8"/>
      <c r="M1" s="8"/>
      <c r="O1" s="409" t="s">
        <v>327</v>
      </c>
      <c r="P1" s="409"/>
      <c r="Q1" s="409"/>
      <c r="R1" s="409"/>
      <c r="S1" s="409"/>
      <c r="T1" s="409"/>
      <c r="U1" s="409"/>
      <c r="V1" s="409"/>
      <c r="W1" s="409"/>
      <c r="X1" s="409"/>
      <c r="Y1" s="409"/>
      <c r="Z1" s="409"/>
      <c r="AA1" s="409"/>
    </row>
    <row r="2" spans="1:27" x14ac:dyDescent="0.25">
      <c r="A2" s="8"/>
      <c r="B2" s="57" t="str">
        <f>'Process Information'!B55</f>
        <v>Substrate 1</v>
      </c>
      <c r="C2" s="57">
        <f>IF('Process Information'!D55="Other", 'Process Information'!J55, 'Process Information'!D55)</f>
        <v>0</v>
      </c>
      <c r="D2" s="19"/>
      <c r="E2" s="396" t="str">
        <f>'Process Information'!B59</f>
        <v>Substrate 3</v>
      </c>
      <c r="F2" s="396"/>
      <c r="G2" s="396"/>
      <c r="H2" s="396"/>
      <c r="I2" s="396"/>
      <c r="J2" s="397">
        <f>IF('Process Information'!D59="Other", 'Process Information'!J59, 'Process Information'!D59)</f>
        <v>0</v>
      </c>
      <c r="K2" s="397"/>
      <c r="L2" s="397"/>
      <c r="M2" s="397"/>
    </row>
    <row r="3" spans="1:27" x14ac:dyDescent="0.25">
      <c r="A3" s="8"/>
      <c r="B3" s="57" t="str">
        <f>'Process Information'!B57</f>
        <v>Substrate 2</v>
      </c>
      <c r="C3" s="57">
        <f>IF('Process Information'!D57="Other", 'Process Information'!J57, 'Process Information'!D57)</f>
        <v>0</v>
      </c>
      <c r="D3" s="19"/>
      <c r="E3" s="397" t="str">
        <f>'Process Information'!B61</f>
        <v>Substrate 4</v>
      </c>
      <c r="F3" s="397"/>
      <c r="G3" s="397"/>
      <c r="H3" s="397"/>
      <c r="I3" s="397"/>
      <c r="J3" s="397">
        <f>IF('Process Information'!D61="Other", 'Process Information'!J61, 'Process Information'!D61)</f>
        <v>0</v>
      </c>
      <c r="K3" s="397"/>
      <c r="L3" s="397"/>
      <c r="M3" s="397"/>
    </row>
    <row r="4" spans="1:27" ht="9" customHeight="1" x14ac:dyDescent="0.25">
      <c r="A4" s="8"/>
      <c r="B4" s="59"/>
      <c r="C4" s="60"/>
      <c r="D4" s="19"/>
      <c r="E4" s="19"/>
      <c r="F4" s="19"/>
      <c r="G4" s="19"/>
      <c r="H4" s="19"/>
      <c r="I4" s="19"/>
      <c r="J4" s="19"/>
      <c r="K4" s="19"/>
      <c r="L4" s="19"/>
      <c r="M4" s="19"/>
    </row>
    <row r="5" spans="1:27" ht="13.8" thickBot="1" x14ac:dyDescent="0.3">
      <c r="A5" s="8"/>
      <c r="B5" s="21" t="s">
        <v>219</v>
      </c>
      <c r="C5" s="8"/>
      <c r="D5" s="8"/>
      <c r="E5" s="8"/>
      <c r="F5" s="8"/>
      <c r="G5" s="8"/>
      <c r="H5" s="8"/>
      <c r="I5" s="8"/>
      <c r="J5" s="8"/>
      <c r="K5" s="8"/>
      <c r="L5" s="8"/>
      <c r="M5" s="8"/>
      <c r="O5" s="107" t="str">
        <f>IF('Process Information'!F8="","",'Process Information'!F8)</f>
        <v>Select</v>
      </c>
    </row>
    <row r="6" spans="1:27" ht="13.5" customHeight="1" thickBot="1" x14ac:dyDescent="0.3">
      <c r="A6" s="8"/>
      <c r="B6" s="390" t="s">
        <v>220</v>
      </c>
      <c r="C6" s="390" t="s">
        <v>221</v>
      </c>
      <c r="D6" s="398" t="s">
        <v>222</v>
      </c>
      <c r="E6" s="398"/>
      <c r="F6" s="398"/>
      <c r="G6" s="399"/>
      <c r="H6" s="402" t="s">
        <v>223</v>
      </c>
      <c r="I6" s="398"/>
      <c r="J6" s="398"/>
      <c r="K6" s="399"/>
      <c r="L6" s="390" t="s">
        <v>224</v>
      </c>
      <c r="M6" s="390" t="s">
        <v>225</v>
      </c>
      <c r="P6" s="107" t="str">
        <f>""</f>
        <v/>
      </c>
      <c r="Q6" s="149" t="s">
        <v>226</v>
      </c>
      <c r="R6" s="149" t="s">
        <v>227</v>
      </c>
      <c r="S6" s="149" t="s">
        <v>228</v>
      </c>
    </row>
    <row r="7" spans="1:27" ht="14.25" customHeight="1" thickBot="1" x14ac:dyDescent="0.3">
      <c r="A7" s="8"/>
      <c r="B7" s="391"/>
      <c r="C7" s="394"/>
      <c r="D7" s="91">
        <v>1</v>
      </c>
      <c r="E7" s="73">
        <v>2</v>
      </c>
      <c r="F7" s="91">
        <v>3</v>
      </c>
      <c r="G7" s="91">
        <v>4</v>
      </c>
      <c r="H7" s="23">
        <v>1</v>
      </c>
      <c r="I7" s="23">
        <v>2</v>
      </c>
      <c r="J7" s="23">
        <v>3</v>
      </c>
      <c r="K7" s="23">
        <v>4</v>
      </c>
      <c r="L7" s="391"/>
      <c r="M7" s="391"/>
      <c r="O7" s="107" t="s">
        <v>229</v>
      </c>
      <c r="P7" s="107" t="s">
        <v>79</v>
      </c>
      <c r="Q7" s="149" t="s">
        <v>230</v>
      </c>
      <c r="R7" s="149" t="s">
        <v>231</v>
      </c>
      <c r="S7" s="149" t="s">
        <v>232</v>
      </c>
    </row>
    <row r="8" spans="1:27" ht="12.75" customHeight="1" thickTop="1" x14ac:dyDescent="0.25">
      <c r="A8" s="8"/>
      <c r="B8" s="406" t="str">
        <f>VLOOKUP(S25,S26:Y28,7,FALSE)</f>
        <v>Salt Spray
(JDQ 115)</v>
      </c>
      <c r="C8" s="405" t="s">
        <v>233</v>
      </c>
      <c r="D8" s="87"/>
      <c r="E8" s="87"/>
      <c r="F8" s="87"/>
      <c r="G8" s="87"/>
      <c r="H8" s="389"/>
      <c r="I8" s="389"/>
      <c r="J8" s="389"/>
      <c r="K8" s="389"/>
      <c r="L8" s="393"/>
      <c r="M8" s="387"/>
      <c r="N8" s="70"/>
      <c r="O8" s="107" t="s">
        <v>234</v>
      </c>
      <c r="P8" s="107" t="s">
        <v>81</v>
      </c>
      <c r="Q8" s="149" t="s">
        <v>235</v>
      </c>
      <c r="R8" s="149" t="s">
        <v>236</v>
      </c>
      <c r="S8" s="149" t="s">
        <v>237</v>
      </c>
    </row>
    <row r="9" spans="1:27" ht="12.75" customHeight="1" x14ac:dyDescent="0.25">
      <c r="A9" s="8"/>
      <c r="B9" s="403"/>
      <c r="C9" s="401"/>
      <c r="D9" s="88"/>
      <c r="E9" s="88"/>
      <c r="F9" s="88"/>
      <c r="G9" s="88"/>
      <c r="H9" s="387"/>
      <c r="I9" s="387"/>
      <c r="J9" s="387"/>
      <c r="K9" s="387"/>
      <c r="L9" s="394"/>
      <c r="M9" s="387"/>
      <c r="N9" s="70"/>
      <c r="O9" s="107" t="s">
        <v>238</v>
      </c>
      <c r="P9" s="107" t="s">
        <v>85</v>
      </c>
      <c r="Q9" s="149" t="s">
        <v>239</v>
      </c>
      <c r="R9" s="149" t="s">
        <v>240</v>
      </c>
      <c r="S9" s="149" t="s">
        <v>241</v>
      </c>
    </row>
    <row r="10" spans="1:27" ht="12.75" customHeight="1" x14ac:dyDescent="0.25">
      <c r="A10" s="8"/>
      <c r="B10" s="403"/>
      <c r="C10" s="400" t="s">
        <v>242</v>
      </c>
      <c r="D10" s="1"/>
      <c r="E10" s="1"/>
      <c r="F10" s="1"/>
      <c r="G10" s="1"/>
      <c r="H10" s="387"/>
      <c r="I10" s="387"/>
      <c r="J10" s="387"/>
      <c r="K10" s="387"/>
      <c r="L10" s="394"/>
      <c r="M10" s="387"/>
      <c r="N10" s="70"/>
      <c r="P10" s="107" t="s">
        <v>90</v>
      </c>
      <c r="Q10" s="149" t="s">
        <v>243</v>
      </c>
      <c r="R10" s="149" t="s">
        <v>244</v>
      </c>
      <c r="S10" s="149" t="s">
        <v>245</v>
      </c>
    </row>
    <row r="11" spans="1:27" x14ac:dyDescent="0.25">
      <c r="A11" s="8"/>
      <c r="B11" s="403"/>
      <c r="C11" s="401"/>
      <c r="D11" s="88"/>
      <c r="E11" s="88"/>
      <c r="F11" s="88"/>
      <c r="G11" s="88"/>
      <c r="H11" s="387"/>
      <c r="I11" s="387"/>
      <c r="J11" s="387"/>
      <c r="K11" s="387"/>
      <c r="L11" s="394"/>
      <c r="M11" s="387"/>
      <c r="N11" s="70"/>
    </row>
    <row r="12" spans="1:27" x14ac:dyDescent="0.25">
      <c r="A12" s="8"/>
      <c r="B12" s="403"/>
      <c r="C12" s="400" t="s">
        <v>246</v>
      </c>
      <c r="D12" s="9"/>
      <c r="E12" s="9"/>
      <c r="F12" s="9"/>
      <c r="G12" s="9"/>
      <c r="H12" s="387"/>
      <c r="I12" s="387"/>
      <c r="J12" s="387"/>
      <c r="K12" s="387"/>
      <c r="L12" s="394"/>
      <c r="M12" s="387"/>
      <c r="N12" s="70"/>
    </row>
    <row r="13" spans="1:27" x14ac:dyDescent="0.25">
      <c r="A13" s="8"/>
      <c r="B13" s="403"/>
      <c r="C13" s="401"/>
      <c r="D13" s="89"/>
      <c r="E13" s="89"/>
      <c r="F13" s="89"/>
      <c r="G13" s="89"/>
      <c r="H13" s="387"/>
      <c r="I13" s="387"/>
      <c r="J13" s="387"/>
      <c r="K13" s="387"/>
      <c r="L13" s="394"/>
      <c r="M13" s="387"/>
      <c r="N13" s="70"/>
    </row>
    <row r="14" spans="1:27" x14ac:dyDescent="0.25">
      <c r="A14" s="8"/>
      <c r="B14" s="403"/>
      <c r="C14" s="400" t="s">
        <v>247</v>
      </c>
      <c r="D14" s="9"/>
      <c r="E14" s="9"/>
      <c r="F14" s="9"/>
      <c r="G14" s="9"/>
      <c r="H14" s="387"/>
      <c r="I14" s="387"/>
      <c r="J14" s="387"/>
      <c r="K14" s="387"/>
      <c r="L14" s="394"/>
      <c r="M14" s="387"/>
      <c r="N14" s="70"/>
    </row>
    <row r="15" spans="1:27" ht="13.8" thickBot="1" x14ac:dyDescent="0.3">
      <c r="A15" s="8"/>
      <c r="B15" s="404"/>
      <c r="C15" s="407"/>
      <c r="D15" s="7"/>
      <c r="E15" s="7"/>
      <c r="F15" s="7"/>
      <c r="G15" s="7"/>
      <c r="H15" s="388"/>
      <c r="I15" s="388"/>
      <c r="J15" s="388"/>
      <c r="K15" s="388"/>
      <c r="L15" s="395"/>
      <c r="M15" s="388"/>
      <c r="N15" s="70"/>
    </row>
    <row r="16" spans="1:27" ht="25.5" customHeight="1" x14ac:dyDescent="0.25">
      <c r="A16" s="8"/>
      <c r="B16" s="408" t="str">
        <f>VLOOKUP(S25,S26:Y28,6,FALSE)</f>
        <v>Humidity Resistance
(JDQ120)</v>
      </c>
      <c r="C16" s="82" t="s">
        <v>246</v>
      </c>
      <c r="D16" s="90"/>
      <c r="E16" s="90"/>
      <c r="F16" s="90"/>
      <c r="G16" s="90"/>
      <c r="H16" s="392"/>
      <c r="I16" s="392"/>
      <c r="J16" s="392"/>
      <c r="K16" s="392"/>
      <c r="L16" s="390"/>
      <c r="M16" s="392"/>
      <c r="N16" s="70"/>
    </row>
    <row r="17" spans="1:27" ht="25.5" customHeight="1" thickBot="1" x14ac:dyDescent="0.3">
      <c r="A17" s="8"/>
      <c r="B17" s="404"/>
      <c r="C17" s="25" t="s">
        <v>248</v>
      </c>
      <c r="D17" s="7"/>
      <c r="E17" s="7"/>
      <c r="F17" s="7"/>
      <c r="G17" s="7"/>
      <c r="H17" s="388"/>
      <c r="I17" s="388"/>
      <c r="J17" s="388"/>
      <c r="K17" s="388"/>
      <c r="L17" s="395"/>
      <c r="M17" s="388"/>
      <c r="N17" s="70"/>
      <c r="P17" s="149"/>
    </row>
    <row r="18" spans="1:27" ht="12.75" customHeight="1" x14ac:dyDescent="0.25">
      <c r="A18" s="8"/>
      <c r="B18" s="403" t="s">
        <v>249</v>
      </c>
      <c r="C18" s="405" t="s">
        <v>233</v>
      </c>
      <c r="D18" s="87"/>
      <c r="E18" s="87"/>
      <c r="F18" s="87"/>
      <c r="G18" s="87"/>
      <c r="H18" s="387"/>
      <c r="I18" s="387"/>
      <c r="J18" s="387"/>
      <c r="K18" s="387"/>
      <c r="L18" s="390"/>
      <c r="M18" s="387"/>
      <c r="N18" s="70"/>
      <c r="O18" s="107" t="str">
        <f>IF('Process Information'!F8="","",'Process Information'!F8)</f>
        <v>Select</v>
      </c>
      <c r="P18" s="149"/>
      <c r="Q18" s="107">
        <v>2</v>
      </c>
      <c r="R18" s="107">
        <v>3</v>
      </c>
      <c r="S18" s="107">
        <v>4</v>
      </c>
      <c r="T18" s="107">
        <v>5</v>
      </c>
      <c r="U18" s="107">
        <v>6</v>
      </c>
      <c r="V18" s="107">
        <v>7</v>
      </c>
      <c r="W18" s="107">
        <v>8</v>
      </c>
      <c r="X18" s="107">
        <v>9</v>
      </c>
      <c r="Y18" s="107">
        <v>10</v>
      </c>
      <c r="Z18" s="107">
        <v>11</v>
      </c>
      <c r="AA18" s="107">
        <v>12</v>
      </c>
    </row>
    <row r="19" spans="1:27" ht="12.75" customHeight="1" x14ac:dyDescent="0.25">
      <c r="A19" s="8"/>
      <c r="B19" s="403"/>
      <c r="C19" s="401"/>
      <c r="D19" s="88"/>
      <c r="E19" s="88"/>
      <c r="F19" s="88"/>
      <c r="G19" s="88"/>
      <c r="H19" s="387"/>
      <c r="I19" s="387"/>
      <c r="J19" s="387"/>
      <c r="K19" s="387"/>
      <c r="L19" s="394"/>
      <c r="M19" s="387"/>
      <c r="N19" s="70"/>
      <c r="P19" s="107" t="s">
        <v>74</v>
      </c>
      <c r="Q19" s="149" t="s">
        <v>226</v>
      </c>
      <c r="R19" s="149" t="s">
        <v>227</v>
      </c>
      <c r="S19" s="149" t="s">
        <v>228</v>
      </c>
      <c r="T19" s="107" t="s">
        <v>250</v>
      </c>
      <c r="U19" s="107" t="s">
        <v>251</v>
      </c>
      <c r="V19" s="107" t="s">
        <v>252</v>
      </c>
      <c r="W19" s="107" t="s">
        <v>253</v>
      </c>
      <c r="Y19" s="149" t="s">
        <v>254</v>
      </c>
      <c r="Z19" s="149" t="s">
        <v>255</v>
      </c>
      <c r="AA19" s="149" t="s">
        <v>256</v>
      </c>
    </row>
    <row r="20" spans="1:27" ht="12.75" customHeight="1" x14ac:dyDescent="0.25">
      <c r="A20" s="8"/>
      <c r="B20" s="403"/>
      <c r="C20" s="400" t="s">
        <v>242</v>
      </c>
      <c r="D20" s="1"/>
      <c r="E20" s="1"/>
      <c r="F20" s="1"/>
      <c r="G20" s="1"/>
      <c r="H20" s="387"/>
      <c r="I20" s="387"/>
      <c r="J20" s="387"/>
      <c r="K20" s="387"/>
      <c r="L20" s="394"/>
      <c r="M20" s="387"/>
      <c r="N20" s="70"/>
      <c r="O20" s="107" t="s">
        <v>229</v>
      </c>
      <c r="P20" s="107" t="s">
        <v>79</v>
      </c>
      <c r="Q20" s="149" t="s">
        <v>257</v>
      </c>
      <c r="R20" s="149" t="s">
        <v>258</v>
      </c>
      <c r="S20" s="149" t="s">
        <v>232</v>
      </c>
      <c r="T20" s="107" t="e">
        <f>VLOOKUP($S$25,$S$26:$U$27,2,FALSE)</f>
        <v>#N/A</v>
      </c>
      <c r="U20" s="107" t="e">
        <f>VLOOKUP($S$25,$S$26:$U$27,3,FALSE)</f>
        <v>#N/A</v>
      </c>
      <c r="V20" s="107" t="s">
        <v>259</v>
      </c>
      <c r="W20" s="107" t="s">
        <v>253</v>
      </c>
      <c r="Y20" s="149" t="s">
        <v>260</v>
      </c>
      <c r="Z20" s="149" t="s">
        <v>261</v>
      </c>
      <c r="AA20" s="149" t="s">
        <v>262</v>
      </c>
    </row>
    <row r="21" spans="1:27" ht="12.75" customHeight="1" x14ac:dyDescent="0.25">
      <c r="A21" s="8"/>
      <c r="B21" s="403"/>
      <c r="C21" s="401"/>
      <c r="D21" s="88"/>
      <c r="E21" s="88"/>
      <c r="F21" s="88"/>
      <c r="G21" s="88"/>
      <c r="H21" s="387"/>
      <c r="I21" s="387"/>
      <c r="J21" s="387"/>
      <c r="K21" s="387"/>
      <c r="L21" s="394"/>
      <c r="M21" s="387"/>
      <c r="N21" s="70"/>
      <c r="O21" s="107" t="s">
        <v>234</v>
      </c>
      <c r="P21" s="107" t="s">
        <v>81</v>
      </c>
      <c r="Q21" s="149" t="s">
        <v>263</v>
      </c>
      <c r="R21" s="149" t="s">
        <v>264</v>
      </c>
      <c r="S21" s="149" t="s">
        <v>237</v>
      </c>
      <c r="T21" s="107" t="e">
        <f>VLOOKUP($S$25,$S$26:$U$27,2,FALSE)</f>
        <v>#N/A</v>
      </c>
      <c r="U21" s="107" t="e">
        <f>VLOOKUP($S$25,$S$26:$U$27,3,FALSE)</f>
        <v>#N/A</v>
      </c>
      <c r="V21" s="107" t="s">
        <v>265</v>
      </c>
      <c r="W21" s="107" t="s">
        <v>253</v>
      </c>
      <c r="Y21" s="149" t="s">
        <v>266</v>
      </c>
      <c r="Z21" s="149" t="s">
        <v>267</v>
      </c>
      <c r="AA21" s="149" t="s">
        <v>268</v>
      </c>
    </row>
    <row r="22" spans="1:27" ht="12.75" customHeight="1" x14ac:dyDescent="0.25">
      <c r="A22" s="8"/>
      <c r="B22" s="403"/>
      <c r="C22" s="400" t="s">
        <v>246</v>
      </c>
      <c r="D22" s="9"/>
      <c r="E22" s="9"/>
      <c r="F22" s="9"/>
      <c r="G22" s="9"/>
      <c r="H22" s="387"/>
      <c r="I22" s="387"/>
      <c r="J22" s="387"/>
      <c r="K22" s="387"/>
      <c r="L22" s="394"/>
      <c r="M22" s="387"/>
      <c r="N22" s="70"/>
      <c r="O22" s="107" t="s">
        <v>238</v>
      </c>
      <c r="P22" s="107" t="s">
        <v>85</v>
      </c>
      <c r="Q22" s="149" t="s">
        <v>269</v>
      </c>
      <c r="R22" s="149" t="s">
        <v>270</v>
      </c>
      <c r="S22" s="149" t="s">
        <v>241</v>
      </c>
      <c r="T22" s="107" t="e">
        <f>VLOOKUP($S$25,$S$26:$U$27,2,FALSE)</f>
        <v>#N/A</v>
      </c>
      <c r="U22" s="107" t="e">
        <f>VLOOKUP($S$25,$S$26:$U$27,3,FALSE)</f>
        <v>#N/A</v>
      </c>
      <c r="V22" s="107" t="s">
        <v>252</v>
      </c>
      <c r="W22" s="107" t="s">
        <v>253</v>
      </c>
      <c r="Y22" s="149" t="s">
        <v>271</v>
      </c>
      <c r="Z22" s="149" t="s">
        <v>272</v>
      </c>
      <c r="AA22" s="149" t="s">
        <v>273</v>
      </c>
    </row>
    <row r="23" spans="1:27" ht="12.75" customHeight="1" x14ac:dyDescent="0.25">
      <c r="A23" s="8"/>
      <c r="B23" s="403"/>
      <c r="C23" s="401"/>
      <c r="D23" s="89"/>
      <c r="E23" s="89"/>
      <c r="F23" s="89"/>
      <c r="G23" s="89"/>
      <c r="H23" s="387"/>
      <c r="I23" s="387"/>
      <c r="J23" s="387"/>
      <c r="K23" s="387"/>
      <c r="L23" s="394"/>
      <c r="M23" s="387"/>
      <c r="N23" s="70"/>
      <c r="P23" s="107" t="s">
        <v>90</v>
      </c>
      <c r="Q23" s="149" t="s">
        <v>274</v>
      </c>
      <c r="R23" s="149" t="s">
        <v>275</v>
      </c>
      <c r="S23" s="149" t="s">
        <v>245</v>
      </c>
      <c r="T23" s="107" t="e">
        <f>VLOOKUP($S$25,$S$26:$U$27,2,FALSE)</f>
        <v>#N/A</v>
      </c>
      <c r="U23" s="107" t="e">
        <f>VLOOKUP($S$25,$S$26:$U$27,3,FALSE)</f>
        <v>#N/A</v>
      </c>
      <c r="V23" s="107" t="s">
        <v>276</v>
      </c>
      <c r="W23" s="107" t="s">
        <v>253</v>
      </c>
      <c r="Y23" s="149" t="s">
        <v>277</v>
      </c>
      <c r="Z23" s="149" t="s">
        <v>278</v>
      </c>
      <c r="AA23" s="149" t="s">
        <v>279</v>
      </c>
    </row>
    <row r="24" spans="1:27" ht="12.75" customHeight="1" x14ac:dyDescent="0.25">
      <c r="A24" s="8"/>
      <c r="B24" s="403"/>
      <c r="C24" s="400" t="s">
        <v>247</v>
      </c>
      <c r="D24" s="9"/>
      <c r="E24" s="9"/>
      <c r="F24" s="9"/>
      <c r="G24" s="9"/>
      <c r="H24" s="387"/>
      <c r="I24" s="387"/>
      <c r="J24" s="387"/>
      <c r="K24" s="387"/>
      <c r="L24" s="394"/>
      <c r="M24" s="387"/>
      <c r="N24" s="70"/>
    </row>
    <row r="25" spans="1:27" ht="12.75" customHeight="1" thickBot="1" x14ac:dyDescent="0.3">
      <c r="A25" s="8"/>
      <c r="B25" s="404"/>
      <c r="C25" s="407"/>
      <c r="D25" s="7"/>
      <c r="E25" s="7"/>
      <c r="F25" s="7"/>
      <c r="G25" s="7"/>
      <c r="H25" s="388"/>
      <c r="I25" s="388"/>
      <c r="J25" s="388"/>
      <c r="K25" s="388"/>
      <c r="L25" s="395"/>
      <c r="M25" s="388"/>
      <c r="N25" s="70"/>
      <c r="S25" s="107" t="str">
        <f>'Process Information'!F9</f>
        <v>Select</v>
      </c>
      <c r="T25" s="107" t="s">
        <v>280</v>
      </c>
      <c r="U25" s="107" t="s">
        <v>281</v>
      </c>
      <c r="V25" s="107" t="s">
        <v>282</v>
      </c>
      <c r="W25" s="107" t="s">
        <v>283</v>
      </c>
    </row>
    <row r="26" spans="1:27" ht="8.25" customHeight="1" x14ac:dyDescent="0.25">
      <c r="A26" s="8"/>
      <c r="B26" s="61"/>
      <c r="C26" s="61"/>
      <c r="D26" s="62"/>
      <c r="E26" s="62"/>
      <c r="F26" s="62"/>
      <c r="G26" s="62"/>
      <c r="H26" s="63"/>
      <c r="I26" s="63"/>
      <c r="J26" s="63"/>
      <c r="K26" s="63"/>
      <c r="L26" s="63"/>
      <c r="M26" s="63"/>
      <c r="N26" s="70"/>
      <c r="S26" s="107" t="s">
        <v>100</v>
      </c>
      <c r="T26" s="107" t="s">
        <v>284</v>
      </c>
      <c r="U26" s="107" t="s">
        <v>251</v>
      </c>
      <c r="V26" s="150" t="s">
        <v>285</v>
      </c>
      <c r="W26" s="107" t="s">
        <v>286</v>
      </c>
      <c r="X26" s="149" t="s">
        <v>287</v>
      </c>
      <c r="Y26" s="149" t="s">
        <v>288</v>
      </c>
    </row>
    <row r="27" spans="1:27" ht="13.5" customHeight="1" thickBot="1" x14ac:dyDescent="0.3">
      <c r="A27" s="8"/>
      <c r="B27" s="56" t="s">
        <v>289</v>
      </c>
      <c r="C27" s="64"/>
      <c r="D27" s="65"/>
      <c r="E27" s="65"/>
      <c r="F27" s="65"/>
      <c r="G27" s="65"/>
      <c r="H27" s="63"/>
      <c r="I27" s="63"/>
      <c r="J27" s="63"/>
      <c r="K27" s="63"/>
      <c r="L27" s="63"/>
      <c r="M27" s="63"/>
      <c r="N27" s="70"/>
      <c r="S27" s="107" t="s">
        <v>104</v>
      </c>
      <c r="T27" s="107" t="s">
        <v>250</v>
      </c>
      <c r="U27" s="107" t="s">
        <v>290</v>
      </c>
      <c r="V27" s="107" t="s">
        <v>291</v>
      </c>
      <c r="W27" s="107" t="s">
        <v>292</v>
      </c>
      <c r="X27" s="149" t="s">
        <v>293</v>
      </c>
      <c r="Y27" s="149" t="s">
        <v>294</v>
      </c>
    </row>
    <row r="28" spans="1:27" ht="13.5" customHeight="1" thickBot="1" x14ac:dyDescent="0.3">
      <c r="A28" s="8"/>
      <c r="B28" s="390" t="s">
        <v>220</v>
      </c>
      <c r="C28" s="390" t="s">
        <v>221</v>
      </c>
      <c r="D28" s="398" t="s">
        <v>222</v>
      </c>
      <c r="E28" s="398"/>
      <c r="F28" s="398"/>
      <c r="G28" s="399"/>
      <c r="H28" s="402" t="s">
        <v>223</v>
      </c>
      <c r="I28" s="398"/>
      <c r="J28" s="398"/>
      <c r="K28" s="399"/>
      <c r="L28" s="390" t="s">
        <v>224</v>
      </c>
      <c r="M28" s="390" t="s">
        <v>225</v>
      </c>
      <c r="N28" s="70"/>
      <c r="P28" s="149"/>
      <c r="S28" s="107" t="s">
        <v>74</v>
      </c>
      <c r="T28" s="107" t="s">
        <v>284</v>
      </c>
      <c r="U28" s="107" t="s">
        <v>251</v>
      </c>
      <c r="V28" s="150" t="s">
        <v>285</v>
      </c>
      <c r="W28" s="107" t="s">
        <v>286</v>
      </c>
      <c r="X28" s="149" t="s">
        <v>228</v>
      </c>
      <c r="Y28" s="149" t="s">
        <v>226</v>
      </c>
    </row>
    <row r="29" spans="1:27" ht="14.25" customHeight="1" thickBot="1" x14ac:dyDescent="0.3">
      <c r="A29" s="8"/>
      <c r="B29" s="391"/>
      <c r="C29" s="391"/>
      <c r="D29" s="23">
        <v>1</v>
      </c>
      <c r="E29" s="24">
        <v>2</v>
      </c>
      <c r="F29" s="23">
        <v>3</v>
      </c>
      <c r="G29" s="23">
        <v>4</v>
      </c>
      <c r="H29" s="23">
        <v>1</v>
      </c>
      <c r="I29" s="23">
        <v>2</v>
      </c>
      <c r="J29" s="23">
        <v>3</v>
      </c>
      <c r="K29" s="23">
        <v>4</v>
      </c>
      <c r="L29" s="391"/>
      <c r="M29" s="391"/>
      <c r="N29" s="70"/>
      <c r="P29" s="149"/>
    </row>
    <row r="30" spans="1:27" ht="14.4" thickTop="1" thickBot="1" x14ac:dyDescent="0.3">
      <c r="A30" s="8"/>
      <c r="B30" s="26" t="s">
        <v>295</v>
      </c>
      <c r="C30" s="25" t="str">
        <f>VLOOKUP(S25, S26:Y28, 2,FALSE)</f>
        <v>≥ H</v>
      </c>
      <c r="D30" s="7"/>
      <c r="E30" s="7"/>
      <c r="F30" s="7"/>
      <c r="G30" s="7"/>
      <c r="H30" s="2"/>
      <c r="I30" s="2"/>
      <c r="J30" s="2"/>
      <c r="K30" s="2"/>
      <c r="L30" s="74"/>
      <c r="M30" s="2"/>
      <c r="N30" s="70"/>
      <c r="P30" s="149"/>
      <c r="S30" s="107">
        <v>1</v>
      </c>
      <c r="T30" s="107">
        <v>2</v>
      </c>
      <c r="U30" s="107">
        <v>3</v>
      </c>
      <c r="V30" s="107">
        <v>4</v>
      </c>
      <c r="W30" s="107">
        <v>5</v>
      </c>
      <c r="X30" s="107">
        <v>6</v>
      </c>
      <c r="Y30" s="107">
        <v>7</v>
      </c>
    </row>
    <row r="31" spans="1:27" ht="13.8" thickBot="1" x14ac:dyDescent="0.3">
      <c r="A31" s="8"/>
      <c r="B31" s="26" t="s">
        <v>296</v>
      </c>
      <c r="C31" s="25" t="str">
        <f>VLOOKUP(S25, S26:Y28, 3,FALSE)</f>
        <v>≥ B</v>
      </c>
      <c r="D31" s="2"/>
      <c r="E31" s="2"/>
      <c r="F31" s="2"/>
      <c r="G31" s="2"/>
      <c r="H31" s="2"/>
      <c r="I31" s="2"/>
      <c r="J31" s="2"/>
      <c r="K31" s="2"/>
      <c r="L31" s="74"/>
      <c r="M31" s="2"/>
      <c r="N31" s="70"/>
      <c r="P31" s="149" t="s">
        <v>297</v>
      </c>
      <c r="S31" s="107" t="s">
        <v>100</v>
      </c>
      <c r="T31" s="107" t="s">
        <v>298</v>
      </c>
      <c r="U31" s="107" t="s">
        <v>299</v>
      </c>
      <c r="V31" s="107" t="s">
        <v>300</v>
      </c>
      <c r="W31" s="107" t="s">
        <v>300</v>
      </c>
      <c r="X31" s="107">
        <v>10</v>
      </c>
      <c r="Y31" s="107">
        <v>20</v>
      </c>
    </row>
    <row r="32" spans="1:27" ht="13.8" thickBot="1" x14ac:dyDescent="0.3">
      <c r="A32" s="8"/>
      <c r="B32" s="121" t="s">
        <v>301</v>
      </c>
      <c r="C32" s="126" t="s">
        <v>302</v>
      </c>
      <c r="D32" s="124"/>
      <c r="E32" s="124"/>
      <c r="F32" s="124"/>
      <c r="G32" s="124"/>
      <c r="H32" s="54"/>
      <c r="I32" s="54"/>
      <c r="J32" s="54"/>
      <c r="K32" s="54"/>
      <c r="L32" s="75"/>
      <c r="M32" s="125"/>
      <c r="N32" s="70"/>
      <c r="P32" s="107" t="s">
        <v>303</v>
      </c>
      <c r="Q32" s="149"/>
      <c r="R32" s="149"/>
      <c r="S32" s="107" t="s">
        <v>104</v>
      </c>
      <c r="T32" s="107" t="s">
        <v>304</v>
      </c>
      <c r="U32" s="107" t="s">
        <v>298</v>
      </c>
      <c r="V32" s="107" t="s">
        <v>299</v>
      </c>
      <c r="W32" s="107" t="s">
        <v>300</v>
      </c>
      <c r="X32" s="107">
        <v>15</v>
      </c>
      <c r="Y32" s="107">
        <v>100</v>
      </c>
    </row>
    <row r="33" spans="1:25" ht="16.2" thickBot="1" x14ac:dyDescent="0.3">
      <c r="A33" s="8"/>
      <c r="B33" s="133" t="s">
        <v>305</v>
      </c>
      <c r="C33" s="129" t="s">
        <v>306</v>
      </c>
      <c r="D33" s="130"/>
      <c r="E33" s="130"/>
      <c r="F33" s="130"/>
      <c r="G33" s="130"/>
      <c r="H33" s="131"/>
      <c r="I33" s="131"/>
      <c r="J33" s="131"/>
      <c r="K33" s="131"/>
      <c r="L33" s="132"/>
      <c r="M33" s="131"/>
      <c r="N33" s="70"/>
      <c r="P33" s="107" t="s">
        <v>308</v>
      </c>
      <c r="Q33" s="149"/>
      <c r="R33" s="149"/>
    </row>
    <row r="34" spans="1:25" ht="13.8" thickBot="1" x14ac:dyDescent="0.3">
      <c r="A34" s="8"/>
      <c r="B34" s="27" t="s">
        <v>307</v>
      </c>
      <c r="C34" s="127" t="str">
        <f>VLOOKUP(S25, S26:Y28, 4,FALSE)</f>
        <v>0 ≤ 20</v>
      </c>
      <c r="D34" s="128"/>
      <c r="E34" s="128"/>
      <c r="F34" s="128"/>
      <c r="G34" s="128"/>
      <c r="H34" s="119"/>
      <c r="I34" s="119"/>
      <c r="J34" s="119"/>
      <c r="K34" s="119"/>
      <c r="L34" s="120"/>
      <c r="M34" s="119"/>
      <c r="N34" s="70"/>
      <c r="Q34" s="149"/>
      <c r="R34" s="149"/>
      <c r="S34" s="107" t="s">
        <v>74</v>
      </c>
      <c r="T34" s="107" t="s">
        <v>298</v>
      </c>
      <c r="U34" s="107" t="s">
        <v>299</v>
      </c>
      <c r="V34" s="107" t="s">
        <v>300</v>
      </c>
      <c r="W34" s="107" t="s">
        <v>300</v>
      </c>
      <c r="X34" s="107">
        <v>10</v>
      </c>
      <c r="Y34" s="107">
        <v>20</v>
      </c>
    </row>
    <row r="35" spans="1:25" ht="13.8" thickBot="1" x14ac:dyDescent="0.3">
      <c r="A35" s="8"/>
      <c r="B35" s="30" t="s">
        <v>309</v>
      </c>
      <c r="C35" s="58" t="str">
        <f>VLOOKUP(S25, S26:Y28, 5,FALSE)</f>
        <v>≤10 ΔE00  (JDQ114A)</v>
      </c>
      <c r="D35" s="94"/>
      <c r="E35" s="94"/>
      <c r="F35" s="94"/>
      <c r="G35" s="94"/>
      <c r="H35" s="51"/>
      <c r="I35" s="51"/>
      <c r="J35" s="31"/>
      <c r="K35" s="31"/>
      <c r="L35" s="76"/>
      <c r="M35" s="31"/>
      <c r="N35" s="70"/>
      <c r="S35" s="107" t="s">
        <v>100</v>
      </c>
      <c r="T35" s="107" t="s">
        <v>310</v>
      </c>
      <c r="U35" s="107" t="s">
        <v>311</v>
      </c>
      <c r="V35" s="107" t="s">
        <v>312</v>
      </c>
      <c r="W35" s="107" t="s">
        <v>304</v>
      </c>
    </row>
    <row r="36" spans="1:25" ht="9.75" customHeight="1" x14ac:dyDescent="0.3">
      <c r="A36" s="8"/>
      <c r="B36" s="8"/>
      <c r="C36" s="17"/>
      <c r="D36" s="28"/>
      <c r="E36" s="28"/>
      <c r="F36" s="28"/>
      <c r="G36" s="28"/>
      <c r="H36" s="29"/>
      <c r="I36" s="29"/>
      <c r="J36" s="29"/>
      <c r="K36" s="29"/>
      <c r="L36" s="29"/>
      <c r="M36" s="29"/>
      <c r="N36" s="70"/>
      <c r="S36" s="107" t="s">
        <v>104</v>
      </c>
      <c r="T36" s="107" t="s">
        <v>311</v>
      </c>
      <c r="U36" s="107" t="s">
        <v>312</v>
      </c>
      <c r="V36" s="107" t="s">
        <v>304</v>
      </c>
      <c r="W36" s="107" t="s">
        <v>304</v>
      </c>
    </row>
    <row r="37" spans="1:25" ht="13.8" thickBot="1" x14ac:dyDescent="0.3">
      <c r="B37" s="56" t="s">
        <v>313</v>
      </c>
      <c r="C37" s="8"/>
      <c r="D37" s="8"/>
      <c r="E37" s="8"/>
      <c r="F37" s="8"/>
      <c r="G37" s="8"/>
      <c r="H37" s="8"/>
      <c r="I37" s="8"/>
      <c r="J37" s="8"/>
      <c r="K37" s="8"/>
      <c r="L37" s="8"/>
      <c r="M37" s="8"/>
      <c r="N37" s="70"/>
    </row>
    <row r="38" spans="1:25" ht="13.5" customHeight="1" thickBot="1" x14ac:dyDescent="0.3">
      <c r="B38" s="390" t="s">
        <v>220</v>
      </c>
      <c r="C38" s="390" t="s">
        <v>221</v>
      </c>
      <c r="D38" s="398" t="s">
        <v>222</v>
      </c>
      <c r="E38" s="398"/>
      <c r="F38" s="398"/>
      <c r="G38" s="399"/>
      <c r="H38" s="402" t="s">
        <v>223</v>
      </c>
      <c r="I38" s="398"/>
      <c r="J38" s="398"/>
      <c r="K38" s="399"/>
      <c r="L38" s="390" t="s">
        <v>224</v>
      </c>
      <c r="M38" s="390" t="s">
        <v>225</v>
      </c>
      <c r="N38" s="70"/>
    </row>
    <row r="39" spans="1:25" ht="13.5" customHeight="1" thickBot="1" x14ac:dyDescent="0.3">
      <c r="B39" s="391"/>
      <c r="C39" s="391"/>
      <c r="D39" s="23">
        <v>1</v>
      </c>
      <c r="E39" s="24">
        <v>2</v>
      </c>
      <c r="F39" s="23">
        <v>3</v>
      </c>
      <c r="G39" s="23">
        <v>4</v>
      </c>
      <c r="H39" s="23">
        <v>1</v>
      </c>
      <c r="I39" s="23">
        <v>2</v>
      </c>
      <c r="J39" s="23">
        <v>3</v>
      </c>
      <c r="K39" s="23">
        <v>4</v>
      </c>
      <c r="L39" s="391"/>
      <c r="M39" s="391"/>
      <c r="N39" s="70"/>
    </row>
    <row r="40" spans="1:25" ht="13.5" customHeight="1" thickTop="1" x14ac:dyDescent="0.25">
      <c r="B40" s="410" t="str">
        <f>VLOOKUP(O18, P19:AA23, 10,FALSE)</f>
        <v>Heat Resistance
24 hours (JDQ 147)</v>
      </c>
      <c r="C40" s="77" t="s">
        <v>314</v>
      </c>
      <c r="D40" s="78"/>
      <c r="E40" s="78"/>
      <c r="F40" s="78"/>
      <c r="G40" s="78"/>
      <c r="H40" s="387"/>
      <c r="I40" s="387"/>
      <c r="J40" s="387"/>
      <c r="K40" s="387"/>
      <c r="L40" s="394"/>
      <c r="M40" s="387"/>
      <c r="N40" s="70"/>
    </row>
    <row r="41" spans="1:25" ht="14.25" customHeight="1" x14ac:dyDescent="0.25">
      <c r="B41" s="411"/>
      <c r="C41" s="79" t="s">
        <v>315</v>
      </c>
      <c r="D41" s="80"/>
      <c r="E41" s="80"/>
      <c r="F41" s="80"/>
      <c r="G41" s="80"/>
      <c r="H41" s="387"/>
      <c r="I41" s="387"/>
      <c r="J41" s="387"/>
      <c r="K41" s="387"/>
      <c r="L41" s="394"/>
      <c r="M41" s="387"/>
      <c r="N41" s="70"/>
    </row>
    <row r="42" spans="1:25" ht="13.8" thickBot="1" x14ac:dyDescent="0.3">
      <c r="B42" s="412"/>
      <c r="C42" s="81" t="str">
        <f>VLOOKUP(O18, P19:W23, 8,FALSE)</f>
        <v>Hardness: ≥HB</v>
      </c>
      <c r="D42" s="92"/>
      <c r="E42" s="92"/>
      <c r="F42" s="92"/>
      <c r="G42" s="92"/>
      <c r="H42" s="387"/>
      <c r="I42" s="387"/>
      <c r="J42" s="387"/>
      <c r="K42" s="387"/>
      <c r="L42" s="395"/>
      <c r="M42" s="387"/>
      <c r="N42" s="70"/>
      <c r="S42" s="107" t="str">
        <f>'Process Information'!F9</f>
        <v>Select</v>
      </c>
    </row>
    <row r="43" spans="1:25" x14ac:dyDescent="0.25">
      <c r="B43" s="408" t="str">
        <f>VLOOKUP(O18, P19:AA23, 11,FALSE)</f>
        <v>Cyclic Temperature 
Resistance (JDQ 148)</v>
      </c>
      <c r="C43" s="82" t="s">
        <v>316</v>
      </c>
      <c r="D43" s="83"/>
      <c r="E43" s="83"/>
      <c r="F43" s="83"/>
      <c r="G43" s="83"/>
      <c r="H43" s="392"/>
      <c r="I43" s="392"/>
      <c r="J43" s="392"/>
      <c r="K43" s="392"/>
      <c r="L43" s="390"/>
      <c r="M43" s="392"/>
      <c r="N43" s="70"/>
      <c r="T43" s="107" t="s">
        <v>280</v>
      </c>
      <c r="U43" s="107" t="s">
        <v>281</v>
      </c>
      <c r="V43" s="107" t="s">
        <v>121</v>
      </c>
      <c r="W43" s="107" t="s">
        <v>317</v>
      </c>
    </row>
    <row r="44" spans="1:25" x14ac:dyDescent="0.25">
      <c r="B44" s="403"/>
      <c r="C44" s="84" t="s">
        <v>314</v>
      </c>
      <c r="D44" s="85"/>
      <c r="E44" s="85"/>
      <c r="F44" s="85"/>
      <c r="G44" s="85"/>
      <c r="H44" s="387"/>
      <c r="I44" s="387"/>
      <c r="J44" s="387"/>
      <c r="K44" s="387"/>
      <c r="L44" s="394"/>
      <c r="M44" s="387"/>
      <c r="N44" s="70"/>
      <c r="T44" s="107" t="str">
        <f>VLOOKUP($S$42,$S$31:$W$34,2,FALSE)</f>
        <v>H</v>
      </c>
      <c r="U44" s="107" t="str">
        <f>VLOOKUP($S$42,$S$34:$W$36,2,FALSE)</f>
        <v>H</v>
      </c>
      <c r="V44" s="107">
        <f>VLOOKUP(S42,S31:X34,6,FALSE)</f>
        <v>10</v>
      </c>
      <c r="W44" s="107">
        <f>VLOOKUP(S42,S31:Y34,7,FALSE)</f>
        <v>20</v>
      </c>
    </row>
    <row r="45" spans="1:25" ht="13.8" thickBot="1" x14ac:dyDescent="0.3">
      <c r="B45" s="404"/>
      <c r="C45" s="81" t="s">
        <v>315</v>
      </c>
      <c r="D45" s="86"/>
      <c r="E45" s="86"/>
      <c r="F45" s="86"/>
      <c r="G45" s="86"/>
      <c r="H45" s="388"/>
      <c r="I45" s="388"/>
      <c r="J45" s="388"/>
      <c r="K45" s="388"/>
      <c r="L45" s="395"/>
      <c r="M45" s="388"/>
      <c r="N45" s="70"/>
      <c r="T45" s="107" t="str">
        <f>VLOOKUP($S$42,$S$31:$W$34,3,FALSE)</f>
        <v>2H</v>
      </c>
      <c r="U45" s="107" t="str">
        <f>VLOOKUP($S$42,$S$34:$W$36,3,FALSE)</f>
        <v>2H</v>
      </c>
    </row>
    <row r="46" spans="1:25" x14ac:dyDescent="0.25">
      <c r="B46" s="408" t="str">
        <f>VLOOKUP(O18, P19:AA23, 12,FALSE)</f>
        <v>Thermal Shock Resistance
(JDQ 149)</v>
      </c>
      <c r="C46" s="82" t="s">
        <v>316</v>
      </c>
      <c r="D46" s="83"/>
      <c r="E46" s="83"/>
      <c r="F46" s="83"/>
      <c r="G46" s="83"/>
      <c r="H46" s="392"/>
      <c r="I46" s="392"/>
      <c r="J46" s="392"/>
      <c r="K46" s="392"/>
      <c r="L46" s="390"/>
      <c r="M46" s="392"/>
      <c r="N46" s="70"/>
      <c r="T46" s="107" t="str">
        <f>VLOOKUP($S$42,$S$31:$W$34,4,FALSE)</f>
        <v>&gt;2H</v>
      </c>
      <c r="U46" s="107" t="str">
        <f>VLOOKUP($S$42,$S$34:$W$36,4,FALSE)</f>
        <v>&gt;2H</v>
      </c>
    </row>
    <row r="47" spans="1:25" x14ac:dyDescent="0.25">
      <c r="B47" s="403"/>
      <c r="C47" s="84" t="s">
        <v>314</v>
      </c>
      <c r="D47" s="85"/>
      <c r="E47" s="85"/>
      <c r="F47" s="85"/>
      <c r="G47" s="85"/>
      <c r="H47" s="387"/>
      <c r="I47" s="387"/>
      <c r="J47" s="387"/>
      <c r="K47" s="387"/>
      <c r="L47" s="394"/>
      <c r="M47" s="387"/>
      <c r="N47" s="70"/>
      <c r="T47" s="107" t="str">
        <f>VLOOKUP($S$42,$S$31:$W$34,5,FALSE)</f>
        <v>&gt;2H</v>
      </c>
      <c r="U47" s="107" t="str">
        <f>VLOOKUP($S$42,$S$34:$W$36,5,FALSE)</f>
        <v>&gt;2H</v>
      </c>
    </row>
    <row r="48" spans="1:25" ht="13.8" thickBot="1" x14ac:dyDescent="0.3">
      <c r="B48" s="404"/>
      <c r="C48" s="81" t="s">
        <v>315</v>
      </c>
      <c r="D48" s="86"/>
      <c r="E48" s="86"/>
      <c r="F48" s="86"/>
      <c r="G48" s="86"/>
      <c r="H48" s="388"/>
      <c r="I48" s="388"/>
      <c r="J48" s="388"/>
      <c r="K48" s="388"/>
      <c r="L48" s="395"/>
      <c r="M48" s="388"/>
      <c r="N48" s="70"/>
    </row>
    <row r="49" spans="2:13" ht="14.4" thickBot="1" x14ac:dyDescent="0.35">
      <c r="B49" s="66" t="s">
        <v>318</v>
      </c>
      <c r="C49" s="93" t="s">
        <v>297</v>
      </c>
      <c r="D49" s="8"/>
      <c r="E49" s="8"/>
      <c r="F49" s="8"/>
      <c r="G49" s="8"/>
      <c r="H49" s="8"/>
      <c r="I49" s="8"/>
      <c r="J49" s="8"/>
      <c r="K49" s="8"/>
      <c r="L49" s="8"/>
      <c r="M49" s="8"/>
    </row>
    <row r="51" spans="2:13" ht="12.75" customHeight="1" x14ac:dyDescent="0.25"/>
  </sheetData>
  <sheetProtection algorithmName="SHA-512" hashValue="cW7eQN3QWyCr5FCcQJ0uVIB08/4YOxF0+6QBE8nFQhAUd3UW7ZYHcHM2+lxk28dHOAUMfOmShjtWkoaKXlVJYA==" saltValue="iTKP1Jcx1EvNYKJ4lMN5+Q==" spinCount="100000" sheet="1" objects="1" scenarios="1" formatCells="0" selectLockedCells="1"/>
  <mergeCells count="81">
    <mergeCell ref="O1:AA1"/>
    <mergeCell ref="B40:B42"/>
    <mergeCell ref="M43:M45"/>
    <mergeCell ref="B46:B48"/>
    <mergeCell ref="H46:H48"/>
    <mergeCell ref="I46:I48"/>
    <mergeCell ref="J46:J48"/>
    <mergeCell ref="K46:K48"/>
    <mergeCell ref="M46:M48"/>
    <mergeCell ref="B43:B45"/>
    <mergeCell ref="H43:H45"/>
    <mergeCell ref="I43:I45"/>
    <mergeCell ref="J43:J45"/>
    <mergeCell ref="K43:K45"/>
    <mergeCell ref="L43:L45"/>
    <mergeCell ref="L46:L48"/>
    <mergeCell ref="M38:M39"/>
    <mergeCell ref="H40:H42"/>
    <mergeCell ref="I40:I42"/>
    <mergeCell ref="J40:J42"/>
    <mergeCell ref="K40:K42"/>
    <mergeCell ref="M40:M42"/>
    <mergeCell ref="L40:L42"/>
    <mergeCell ref="L38:L39"/>
    <mergeCell ref="B38:B39"/>
    <mergeCell ref="C38:C39"/>
    <mergeCell ref="D38:G38"/>
    <mergeCell ref="H38:K38"/>
    <mergeCell ref="C24:C25"/>
    <mergeCell ref="B28:B29"/>
    <mergeCell ref="C28:C29"/>
    <mergeCell ref="D28:G28"/>
    <mergeCell ref="H28:K28"/>
    <mergeCell ref="B16:B17"/>
    <mergeCell ref="H16:H17"/>
    <mergeCell ref="I16:I17"/>
    <mergeCell ref="J16:J17"/>
    <mergeCell ref="K16:K17"/>
    <mergeCell ref="B8:B15"/>
    <mergeCell ref="C8:C9"/>
    <mergeCell ref="H8:H11"/>
    <mergeCell ref="I8:I11"/>
    <mergeCell ref="J8:J11"/>
    <mergeCell ref="C10:C11"/>
    <mergeCell ref="C12:C13"/>
    <mergeCell ref="H12:H15"/>
    <mergeCell ref="I12:I15"/>
    <mergeCell ref="J12:J15"/>
    <mergeCell ref="C14:C15"/>
    <mergeCell ref="B6:B7"/>
    <mergeCell ref="C6:C7"/>
    <mergeCell ref="D6:G6"/>
    <mergeCell ref="J18:J21"/>
    <mergeCell ref="K18:K21"/>
    <mergeCell ref="C20:C21"/>
    <mergeCell ref="H6:K6"/>
    <mergeCell ref="B18:B25"/>
    <mergeCell ref="C18:C19"/>
    <mergeCell ref="H18:H21"/>
    <mergeCell ref="I18:I21"/>
    <mergeCell ref="C22:C23"/>
    <mergeCell ref="H22:H25"/>
    <mergeCell ref="I22:I25"/>
    <mergeCell ref="J22:J25"/>
    <mergeCell ref="K22:K25"/>
    <mergeCell ref="E2:I2"/>
    <mergeCell ref="J2:M2"/>
    <mergeCell ref="E3:I3"/>
    <mergeCell ref="J3:M3"/>
    <mergeCell ref="M6:M7"/>
    <mergeCell ref="L6:L7"/>
    <mergeCell ref="M8:M15"/>
    <mergeCell ref="K12:K15"/>
    <mergeCell ref="K8:K11"/>
    <mergeCell ref="M28:M29"/>
    <mergeCell ref="M16:M17"/>
    <mergeCell ref="M18:M25"/>
    <mergeCell ref="L8:L15"/>
    <mergeCell ref="L16:L17"/>
    <mergeCell ref="L18:L25"/>
    <mergeCell ref="L28:L29"/>
  </mergeCells>
  <conditionalFormatting sqref="C49">
    <cfRule type="containsText" dxfId="33" priority="47" operator="containsText" text="Fail">
      <formula>NOT(ISERROR(SEARCH("Fail",C49)))</formula>
    </cfRule>
  </conditionalFormatting>
  <conditionalFormatting sqref="D8:G9">
    <cfRule type="cellIs" dxfId="32" priority="59" operator="greaterThan">
      <formula>3</formula>
    </cfRule>
  </conditionalFormatting>
  <conditionalFormatting sqref="D10:G11">
    <cfRule type="cellIs" dxfId="31" priority="58" operator="greaterThan">
      <formula>8</formula>
    </cfRule>
  </conditionalFormatting>
  <conditionalFormatting sqref="D12:G13 D16:G17">
    <cfRule type="cellIs" dxfId="30" priority="57" operator="equal">
      <formula>10</formula>
    </cfRule>
  </conditionalFormatting>
  <conditionalFormatting sqref="D14:G15">
    <cfRule type="containsText" dxfId="29" priority="49" operator="containsText" text="10">
      <formula>NOT(ISERROR(SEARCH("10",D14)))</formula>
    </cfRule>
    <cfRule type="containsText" dxfId="28" priority="48" operator="containsText" text="9">
      <formula>NOT(ISERROR(SEARCH("9",D14)))</formula>
    </cfRule>
    <cfRule type="containsText" dxfId="27" priority="46" operator="containsText" text="8">
      <formula>NOT(ISERROR(SEARCH("8",D14)))</formula>
    </cfRule>
  </conditionalFormatting>
  <conditionalFormatting sqref="D18:G19">
    <cfRule type="cellIs" dxfId="26" priority="40" operator="greaterThan">
      <formula>3</formula>
    </cfRule>
  </conditionalFormatting>
  <conditionalFormatting sqref="D20:G21">
    <cfRule type="cellIs" dxfId="25" priority="39" operator="greaterThan">
      <formula>8</formula>
    </cfRule>
  </conditionalFormatting>
  <conditionalFormatting sqref="D22:G23">
    <cfRule type="cellIs" dxfId="24" priority="38" operator="equal">
      <formula>10</formula>
    </cfRule>
  </conditionalFormatting>
  <conditionalFormatting sqref="D24:G25">
    <cfRule type="containsText" dxfId="23" priority="36" operator="containsText" text="9">
      <formula>NOT(ISERROR(SEARCH("9",D24)))</formula>
    </cfRule>
    <cfRule type="containsText" dxfId="22" priority="35" operator="containsText" text="8">
      <formula>NOT(ISERROR(SEARCH("8",D24)))</formula>
    </cfRule>
    <cfRule type="containsText" dxfId="21" priority="37" operator="containsText" text="10">
      <formula>NOT(ISERROR(SEARCH("10",D24)))</formula>
    </cfRule>
  </conditionalFormatting>
  <conditionalFormatting sqref="D26:G27">
    <cfRule type="containsText" dxfId="20" priority="60" operator="containsText" text="fail">
      <formula>NOT(ISERROR(SEARCH("fail",D26)))</formula>
    </cfRule>
  </conditionalFormatting>
  <conditionalFormatting sqref="D30:G30">
    <cfRule type="cellIs" dxfId="19" priority="12" operator="equal">
      <formula>$T$45</formula>
    </cfRule>
    <cfRule type="cellIs" dxfId="18" priority="11" operator="equal">
      <formula>$T$46</formula>
    </cfRule>
    <cfRule type="cellIs" dxfId="17" priority="10" stopIfTrue="1" operator="equal">
      <formula>$T$47</formula>
    </cfRule>
    <cfRule type="cellIs" dxfId="16" priority="51" operator="equal">
      <formula>$T$44</formula>
    </cfRule>
  </conditionalFormatting>
  <conditionalFormatting sqref="D31:G31">
    <cfRule type="cellIs" dxfId="15" priority="9" operator="equal">
      <formula>$U$44</formula>
    </cfRule>
    <cfRule type="cellIs" dxfId="14" priority="8" operator="equal">
      <formula>$U$45</formula>
    </cfRule>
    <cfRule type="cellIs" dxfId="13" priority="7" operator="equal">
      <formula>$U$46</formula>
    </cfRule>
    <cfRule type="cellIs" dxfId="12" priority="6" stopIfTrue="1" operator="equal">
      <formula>$U$47</formula>
    </cfRule>
  </conditionalFormatting>
  <conditionalFormatting sqref="D32:G33 D40:G40 D44:G44 D47:G47">
    <cfRule type="notContainsText" dxfId="11" priority="16" operator="notContains" text="Pass">
      <formula>ISERROR(SEARCH("Pass",D32))</formula>
    </cfRule>
  </conditionalFormatting>
  <conditionalFormatting sqref="D32:G33">
    <cfRule type="containsText" dxfId="10" priority="54" operator="containsText" text="Pass">
      <formula>NOT(ISERROR(SEARCH("Pass",D32)))</formula>
    </cfRule>
  </conditionalFormatting>
  <conditionalFormatting sqref="D34:G34">
    <cfRule type="cellIs" dxfId="9" priority="1" operator="greaterThan">
      <formula>$W$44</formula>
    </cfRule>
  </conditionalFormatting>
  <conditionalFormatting sqref="D35:G35">
    <cfRule type="cellIs" dxfId="8" priority="2" operator="greaterThan">
      <formula>$V$44</formula>
    </cfRule>
  </conditionalFormatting>
  <conditionalFormatting sqref="D41:G41 D45:G45 D48:G48">
    <cfRule type="containsText" dxfId="7" priority="15" operator="containsText" text="D">
      <formula>NOT(ISERROR(SEARCH("D",D41)))</formula>
    </cfRule>
    <cfRule type="containsText" dxfId="6" priority="14" operator="containsText" text="F">
      <formula>NOT(ISERROR(SEARCH("F",D41)))</formula>
    </cfRule>
    <cfRule type="containsText" dxfId="5" priority="13" operator="containsText" text="E">
      <formula>NOT(ISERROR(SEARCH("E",D41)))</formula>
    </cfRule>
  </conditionalFormatting>
  <conditionalFormatting sqref="D42:G42">
    <cfRule type="containsText" dxfId="4" priority="4" operator="containsText" text="F">
      <formula>NOT(ISERROR(SEARCH("F",D42)))</formula>
    </cfRule>
    <cfRule type="containsText" dxfId="3" priority="5" operator="containsText" text="H">
      <formula>NOT(ISERROR(SEARCH("H",D42)))</formula>
    </cfRule>
  </conditionalFormatting>
  <conditionalFormatting sqref="D43:G43 D46:G46">
    <cfRule type="cellIs" dxfId="2" priority="3" operator="notEqual">
      <formula>3</formula>
    </cfRule>
  </conditionalFormatting>
  <dataValidations count="5">
    <dataValidation type="list" allowBlank="1" showInputMessage="1" showErrorMessage="1" sqref="L8:L25 L30:L35 L40:L48" xr:uid="{00000000-0002-0000-0200-000000000000}">
      <formula1>$O$7:$O$10</formula1>
    </dataValidation>
    <dataValidation allowBlank="1" showInputMessage="1" showErrorMessage="1" prompt="Do not use &lt; symbol for for low values.  (i.e. for results that are less than 0.1 mm, enter 0.1)" sqref="D8:G9" xr:uid="{00000000-0002-0000-0200-000002000000}"/>
    <dataValidation allowBlank="1" showInputMessage="1" showErrorMessage="1" prompt="Enter Pass or Fail.  Describe failures in comments field." sqref="D47:G47 D40:G40 D44:G44 E32:G33 D32" xr:uid="{00000000-0002-0000-0200-000003000000}"/>
    <dataValidation allowBlank="1" showInputMessage="1" showErrorMessage="1" prompt="Enter DE Result.  Describe direction of color in comments field." sqref="D33" xr:uid="{64FEF909-E542-42F3-A129-B744BEEC96C4}"/>
    <dataValidation type="list" allowBlank="1" showInputMessage="1" showErrorMessage="1" sqref="C49" xr:uid="{00000000-0002-0000-0200-000001000000}">
      <formula1>$P$31:$P$33</formula1>
    </dataValidation>
  </dataValidations>
  <pageMargins left="0.14583333333333301" right="0.17708333333333301" top="0.9" bottom="0.2" header="0.2" footer="0.3"/>
  <pageSetup fitToHeight="0" orientation="portrait" horizontalDpi="300" r:id="rId1"/>
  <headerFooter>
    <oddHeader>&amp;L&amp;G&amp;C&amp;"Arial,Bold"&amp;14JDM F17 Qualification Matrix&amp;R&amp;G</oddHeader>
    <oddFooter>&amp;L&amp;F&amp;R&amp;"Calibri"&amp;11&amp;K000000Page &amp;P of &amp;N_x000D_&amp;1#&amp;"Calibri"&amp;10&amp;KFF0000Company Use</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0" id="{6EFC2CA3-F0E5-4746-BB74-6F6F6757D41F}">
            <xm:f>'Process Information'!$D55=""</xm:f>
            <x14:dxf>
              <font>
                <color theme="0"/>
              </font>
              <border>
                <left/>
                <right/>
                <top/>
                <bottom/>
              </border>
            </x14:dxf>
          </x14:cfRule>
          <xm:sqref>B2:C2</xm:sqref>
        </x14:conditionalFormatting>
        <x14:conditionalFormatting xmlns:xm="http://schemas.microsoft.com/office/excel/2006/main">
          <x14:cfRule type="expression" priority="19" id="{8E5E6B5A-A6F9-4556-A6D2-675696634C23}">
            <xm:f>'Process Information'!$D$57=""</xm:f>
            <x14:dxf>
              <font>
                <color theme="0"/>
              </font>
              <border>
                <left/>
                <right/>
                <top style="hair">
                  <color auto="1"/>
                </top>
                <bottom/>
              </border>
            </x14:dxf>
          </x14:cfRule>
          <xm:sqref>B3:C3</xm:sqref>
        </x14:conditionalFormatting>
        <x14:conditionalFormatting xmlns:xm="http://schemas.microsoft.com/office/excel/2006/main">
          <x14:cfRule type="expression" priority="18" id="{7385AD3C-036D-44B7-864A-06076C9B47DC}">
            <xm:f>'Process Information'!$D$59=""</xm:f>
            <x14:dxf>
              <font>
                <color theme="0"/>
              </font>
              <border>
                <left/>
                <right/>
                <top/>
                <bottom/>
              </border>
            </x14:dxf>
          </x14:cfRule>
          <xm:sqref>E2:M2</xm:sqref>
        </x14:conditionalFormatting>
        <x14:conditionalFormatting xmlns:xm="http://schemas.microsoft.com/office/excel/2006/main">
          <x14:cfRule type="expression" priority="17" id="{0592448E-5369-48BD-A9B2-C72EE017D5F1}">
            <xm:f>'Process Information'!$D$61=""</xm:f>
            <x14:dxf>
              <font>
                <color theme="0"/>
              </font>
              <border>
                <left/>
                <right/>
                <top style="hair">
                  <color auto="1"/>
                </top>
                <bottom/>
              </border>
            </x14:dxf>
          </x14:cfRule>
          <xm:sqref>E3:M3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D4B51-28EF-43A7-864C-9D38FCC01EA1}">
  <dimension ref="B2:F17"/>
  <sheetViews>
    <sheetView view="pageLayout" zoomScaleNormal="100" workbookViewId="0">
      <selection activeCell="B3" sqref="B3"/>
    </sheetView>
  </sheetViews>
  <sheetFormatPr defaultRowHeight="13.2" x14ac:dyDescent="0.25"/>
  <cols>
    <col min="1" max="1" width="4.44140625" style="20" customWidth="1"/>
    <col min="2" max="2" width="29" style="22" customWidth="1"/>
    <col min="3" max="16384" width="8.88671875" style="20"/>
  </cols>
  <sheetData>
    <row r="2" spans="2:6" ht="13.8" thickBot="1" x14ac:dyDescent="0.3">
      <c r="C2" s="414" t="s">
        <v>319</v>
      </c>
      <c r="D2" s="414"/>
      <c r="E2" s="414"/>
      <c r="F2" s="414"/>
    </row>
    <row r="3" spans="2:6" ht="14.25" customHeight="1" thickTop="1" thickBot="1" x14ac:dyDescent="0.3">
      <c r="B3" s="134" t="s">
        <v>220</v>
      </c>
      <c r="C3" s="135">
        <v>1</v>
      </c>
      <c r="D3" s="135">
        <v>2</v>
      </c>
      <c r="E3" s="135">
        <v>3</v>
      </c>
      <c r="F3" s="135">
        <v>4</v>
      </c>
    </row>
    <row r="4" spans="2:6" ht="14.25" customHeight="1" thickTop="1" x14ac:dyDescent="0.25">
      <c r="B4" s="415" t="s">
        <v>320</v>
      </c>
      <c r="C4" s="136">
        <v>1.1000000000000001</v>
      </c>
      <c r="D4" s="136">
        <v>2.1</v>
      </c>
      <c r="E4" s="136">
        <v>3.1</v>
      </c>
      <c r="F4" s="136">
        <v>4.0999999999999996</v>
      </c>
    </row>
    <row r="5" spans="2:6" x14ac:dyDescent="0.25">
      <c r="B5" s="416"/>
      <c r="C5" s="138">
        <v>1.2</v>
      </c>
      <c r="D5" s="138">
        <v>2.2000000000000002</v>
      </c>
      <c r="E5" s="138">
        <v>3.2</v>
      </c>
      <c r="F5" s="138">
        <v>4.2</v>
      </c>
    </row>
    <row r="6" spans="2:6" ht="30" customHeight="1" x14ac:dyDescent="0.25">
      <c r="B6" s="139" t="s">
        <v>321</v>
      </c>
      <c r="C6" s="140">
        <v>1.3</v>
      </c>
      <c r="D6" s="140">
        <v>2.2999999999999998</v>
      </c>
      <c r="E6" s="140">
        <v>3.3</v>
      </c>
      <c r="F6" s="140">
        <v>4.3</v>
      </c>
    </row>
    <row r="7" spans="2:6" x14ac:dyDescent="0.25">
      <c r="B7" s="417" t="s">
        <v>326</v>
      </c>
      <c r="C7" s="136">
        <v>1.4</v>
      </c>
      <c r="D7" s="136">
        <v>2.4</v>
      </c>
      <c r="E7" s="136">
        <v>3.4</v>
      </c>
      <c r="F7" s="136">
        <v>4.4000000000000004</v>
      </c>
    </row>
    <row r="8" spans="2:6" x14ac:dyDescent="0.25">
      <c r="B8" s="416"/>
      <c r="C8" s="138">
        <v>1.5</v>
      </c>
      <c r="D8" s="138">
        <v>2.5</v>
      </c>
      <c r="E8" s="138">
        <v>3.5</v>
      </c>
      <c r="F8" s="138">
        <v>4.5</v>
      </c>
    </row>
    <row r="9" spans="2:6" x14ac:dyDescent="0.25">
      <c r="B9" s="137" t="s">
        <v>295</v>
      </c>
      <c r="C9" s="142">
        <v>1.6</v>
      </c>
      <c r="D9" s="142">
        <v>2.6</v>
      </c>
      <c r="E9" s="142">
        <v>3.6</v>
      </c>
      <c r="F9" s="142">
        <v>4.5999999999999996</v>
      </c>
    </row>
    <row r="10" spans="2:6" ht="30" customHeight="1" x14ac:dyDescent="0.25">
      <c r="B10" s="141" t="s">
        <v>296</v>
      </c>
      <c r="C10" s="142">
        <v>1.7</v>
      </c>
      <c r="D10" s="142">
        <v>2.7</v>
      </c>
      <c r="E10" s="142">
        <v>3.7</v>
      </c>
      <c r="F10" s="142">
        <v>4.7</v>
      </c>
    </row>
    <row r="11" spans="2:6" ht="30" customHeight="1" x14ac:dyDescent="0.25">
      <c r="B11" s="141" t="s">
        <v>322</v>
      </c>
      <c r="C11" s="418">
        <v>1.8</v>
      </c>
      <c r="D11" s="418">
        <v>2.8</v>
      </c>
      <c r="E11" s="418">
        <v>3.8</v>
      </c>
      <c r="F11" s="418">
        <v>4.8</v>
      </c>
    </row>
    <row r="12" spans="2:6" x14ac:dyDescent="0.25">
      <c r="B12" s="139" t="s">
        <v>307</v>
      </c>
      <c r="C12" s="419"/>
      <c r="D12" s="419"/>
      <c r="E12" s="419"/>
      <c r="F12" s="419"/>
    </row>
    <row r="13" spans="2:6" ht="30" customHeight="1" x14ac:dyDescent="0.25">
      <c r="B13" s="141" t="s">
        <v>309</v>
      </c>
      <c r="C13" s="142">
        <v>1.9</v>
      </c>
      <c r="D13" s="142">
        <v>2.9</v>
      </c>
      <c r="E13" s="142">
        <v>3.9</v>
      </c>
      <c r="F13" s="142">
        <v>4.9000000000000004</v>
      </c>
    </row>
    <row r="14" spans="2:6" ht="30" customHeight="1" x14ac:dyDescent="0.25">
      <c r="B14" s="141" t="s">
        <v>254</v>
      </c>
      <c r="C14" s="151">
        <v>1.1000000000000001</v>
      </c>
      <c r="D14" s="152">
        <v>2.1</v>
      </c>
      <c r="E14" s="151">
        <v>3.1</v>
      </c>
      <c r="F14" s="152">
        <v>4.0999999999999996</v>
      </c>
    </row>
    <row r="15" spans="2:6" ht="30" customHeight="1" x14ac:dyDescent="0.25">
      <c r="B15" s="141" t="s">
        <v>255</v>
      </c>
      <c r="C15" s="142">
        <v>1.1100000000000001</v>
      </c>
      <c r="D15" s="140">
        <v>2.11</v>
      </c>
      <c r="E15" s="142">
        <v>3.11</v>
      </c>
      <c r="F15" s="140">
        <v>4.1100000000000003</v>
      </c>
    </row>
    <row r="16" spans="2:6" ht="30" customHeight="1" x14ac:dyDescent="0.25">
      <c r="B16" s="139" t="s">
        <v>256</v>
      </c>
      <c r="C16" s="151">
        <v>1.1200000000000001</v>
      </c>
      <c r="D16" s="140">
        <v>2.12</v>
      </c>
      <c r="E16" s="151">
        <v>3.12</v>
      </c>
      <c r="F16" s="140">
        <v>4.12</v>
      </c>
    </row>
    <row r="17" spans="2:6" ht="27.6" customHeight="1" x14ac:dyDescent="0.25">
      <c r="B17" s="413" t="s">
        <v>323</v>
      </c>
      <c r="C17" s="413"/>
      <c r="D17" s="413"/>
      <c r="E17" s="413"/>
      <c r="F17" s="413"/>
    </row>
  </sheetData>
  <sheetProtection algorithmName="SHA-512" hashValue="N2/EtFyfplfQt7TpRWsItCikIM5AfGVg0A0l9ehtoqnFyHYSbbyyLpyjh3hmC8jjtO9FTx4tdbdhHLJ0ZhjRfA==" saltValue="N6c9/O2x5W6XDRnFZgP/dQ==" spinCount="100000" sheet="1" objects="1" scenarios="1"/>
  <mergeCells count="8">
    <mergeCell ref="B17:F17"/>
    <mergeCell ref="C2:F2"/>
    <mergeCell ref="B4:B5"/>
    <mergeCell ref="B7:B8"/>
    <mergeCell ref="C11:C12"/>
    <mergeCell ref="D11:D12"/>
    <mergeCell ref="E11:E12"/>
    <mergeCell ref="F11:F12"/>
  </mergeCells>
  <pageMargins left="0.7" right="0.7" top="0.75" bottom="0.75" header="0.3" footer="0.3"/>
  <pageSetup orientation="portrait" r:id="rId1"/>
  <headerFooter>
    <oddHeader>&amp;C&amp;"Arial,Bold"&amp;UQualification Photo ID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C1895-26FA-424A-9355-1F1ED128C083}">
  <dimension ref="A1:E707"/>
  <sheetViews>
    <sheetView view="pageLayout" zoomScaleNormal="100" zoomScaleSheetLayoutView="70" workbookViewId="0">
      <selection activeCell="B600" sqref="B600"/>
    </sheetView>
  </sheetViews>
  <sheetFormatPr defaultRowHeight="13.2" x14ac:dyDescent="0.25"/>
  <cols>
    <col min="1" max="1" width="13.21875" style="20" customWidth="1"/>
    <col min="2" max="2" width="23.77734375" style="20" customWidth="1"/>
    <col min="3" max="3" width="21.77734375" style="20" bestFit="1" customWidth="1"/>
    <col min="4" max="4" width="16.77734375" style="20" customWidth="1"/>
    <col min="5" max="16384" width="8.88671875" style="20"/>
  </cols>
  <sheetData>
    <row r="1" spans="1:5" x14ac:dyDescent="0.25">
      <c r="A1" s="143" t="s">
        <v>324</v>
      </c>
      <c r="B1" s="144" t="s">
        <v>320</v>
      </c>
      <c r="C1" s="145"/>
      <c r="D1" s="146"/>
      <c r="E1" s="146"/>
    </row>
    <row r="2" spans="1:5" ht="13.8" thickBot="1" x14ac:dyDescent="0.3">
      <c r="A2" s="147" t="s">
        <v>325</v>
      </c>
      <c r="B2" s="154">
        <v>1.1000000000000001</v>
      </c>
      <c r="C2" s="148"/>
      <c r="D2" s="148"/>
      <c r="E2" s="148"/>
    </row>
    <row r="3" spans="1:5" ht="13.8" thickTop="1" x14ac:dyDescent="0.25"/>
    <row r="56" spans="1:5" x14ac:dyDescent="0.25">
      <c r="A56" s="143" t="s">
        <v>324</v>
      </c>
      <c r="B56" s="144" t="s">
        <v>320</v>
      </c>
      <c r="C56" s="146"/>
      <c r="D56" s="146"/>
      <c r="E56" s="146"/>
    </row>
    <row r="57" spans="1:5" ht="13.8" thickBot="1" x14ac:dyDescent="0.3">
      <c r="A57" s="147" t="s">
        <v>325</v>
      </c>
      <c r="B57" s="154">
        <v>1.2</v>
      </c>
      <c r="C57" s="148"/>
      <c r="D57" s="148"/>
      <c r="E57" s="148"/>
    </row>
    <row r="58" spans="1:5" ht="13.8" thickTop="1" x14ac:dyDescent="0.25"/>
    <row r="111" spans="1:5" ht="26.4" x14ac:dyDescent="0.25">
      <c r="A111" s="143" t="s">
        <v>324</v>
      </c>
      <c r="B111" s="144" t="s">
        <v>321</v>
      </c>
      <c r="C111" s="146"/>
      <c r="D111" s="146"/>
      <c r="E111" s="146"/>
    </row>
    <row r="112" spans="1:5" ht="13.8" thickBot="1" x14ac:dyDescent="0.3">
      <c r="A112" s="147" t="s">
        <v>325</v>
      </c>
      <c r="B112" s="154">
        <v>1.3</v>
      </c>
      <c r="C112" s="148"/>
      <c r="D112" s="148"/>
      <c r="E112" s="148"/>
    </row>
    <row r="113" ht="13.8" thickTop="1" x14ac:dyDescent="0.25"/>
    <row r="165" spans="1:5" ht="25.5" customHeight="1" x14ac:dyDescent="0.25">
      <c r="A165" s="143" t="s">
        <v>324</v>
      </c>
      <c r="B165" s="144" t="s">
        <v>326</v>
      </c>
      <c r="C165" s="144"/>
      <c r="D165" s="146"/>
      <c r="E165" s="146"/>
    </row>
    <row r="166" spans="1:5" ht="13.8" thickBot="1" x14ac:dyDescent="0.3">
      <c r="A166" s="147" t="s">
        <v>325</v>
      </c>
      <c r="B166" s="154">
        <v>1.4</v>
      </c>
      <c r="C166" s="147"/>
      <c r="D166" s="148"/>
      <c r="E166" s="148"/>
    </row>
    <row r="167" spans="1:5" ht="13.8" thickTop="1" x14ac:dyDescent="0.25"/>
    <row r="218" spans="1:5" ht="26.4" x14ac:dyDescent="0.25">
      <c r="A218" s="143" t="s">
        <v>324</v>
      </c>
      <c r="B218" s="144" t="s">
        <v>326</v>
      </c>
      <c r="C218" s="144"/>
      <c r="D218" s="144"/>
      <c r="E218" s="146"/>
    </row>
    <row r="219" spans="1:5" ht="13.8" thickBot="1" x14ac:dyDescent="0.3">
      <c r="A219" s="147" t="s">
        <v>325</v>
      </c>
      <c r="B219" s="154">
        <v>1.5</v>
      </c>
      <c r="C219" s="147"/>
      <c r="D219" s="147"/>
      <c r="E219" s="148"/>
    </row>
    <row r="220" spans="1:5" ht="13.8" thickTop="1" x14ac:dyDescent="0.25"/>
    <row r="272" spans="1:5" x14ac:dyDescent="0.25">
      <c r="A272" s="143" t="s">
        <v>324</v>
      </c>
      <c r="B272" s="144" t="s">
        <v>295</v>
      </c>
      <c r="C272" s="144"/>
      <c r="D272" s="144"/>
      <c r="E272" s="146"/>
    </row>
    <row r="273" spans="1:5" ht="13.8" thickBot="1" x14ac:dyDescent="0.3">
      <c r="A273" s="147" t="s">
        <v>325</v>
      </c>
      <c r="B273" s="154">
        <v>1.6</v>
      </c>
      <c r="C273" s="147"/>
      <c r="D273" s="147"/>
      <c r="E273" s="148"/>
    </row>
    <row r="274" spans="1:5" ht="13.8" thickTop="1" x14ac:dyDescent="0.25"/>
    <row r="327" spans="1:5" x14ac:dyDescent="0.25">
      <c r="A327" s="143" t="s">
        <v>324</v>
      </c>
      <c r="B327" s="144" t="s">
        <v>296</v>
      </c>
      <c r="C327" s="144"/>
      <c r="D327" s="144"/>
      <c r="E327" s="146"/>
    </row>
    <row r="328" spans="1:5" ht="13.8" thickBot="1" x14ac:dyDescent="0.3">
      <c r="A328" s="147" t="s">
        <v>325</v>
      </c>
      <c r="B328" s="154">
        <v>1.7</v>
      </c>
      <c r="C328" s="147"/>
      <c r="D328" s="147"/>
      <c r="E328" s="148"/>
    </row>
    <row r="329" spans="1:5" ht="13.8" thickTop="1" x14ac:dyDescent="0.25"/>
    <row r="382" spans="1:5" ht="28.2" customHeight="1" x14ac:dyDescent="0.25">
      <c r="A382" s="143" t="s">
        <v>324</v>
      </c>
      <c r="B382" s="420" t="s">
        <v>328</v>
      </c>
      <c r="C382" s="420"/>
      <c r="D382" s="144"/>
      <c r="E382" s="146"/>
    </row>
    <row r="383" spans="1:5" ht="13.8" thickBot="1" x14ac:dyDescent="0.3">
      <c r="A383" s="147" t="s">
        <v>325</v>
      </c>
      <c r="B383" s="154">
        <v>1.8</v>
      </c>
      <c r="C383" s="147"/>
      <c r="D383" s="147"/>
      <c r="E383" s="148"/>
    </row>
    <row r="384" spans="1:5" ht="13.8" thickTop="1" x14ac:dyDescent="0.25"/>
    <row r="436" spans="1:5" x14ac:dyDescent="0.25">
      <c r="A436" s="143" t="s">
        <v>324</v>
      </c>
      <c r="B436" s="144" t="s">
        <v>309</v>
      </c>
      <c r="C436" s="144"/>
      <c r="D436" s="144"/>
      <c r="E436" s="146"/>
    </row>
    <row r="437" spans="1:5" ht="13.8" thickBot="1" x14ac:dyDescent="0.3">
      <c r="A437" s="147" t="s">
        <v>325</v>
      </c>
      <c r="B437" s="154">
        <v>1.9</v>
      </c>
      <c r="C437" s="147"/>
      <c r="D437" s="147"/>
      <c r="E437" s="148"/>
    </row>
    <row r="438" spans="1:5" ht="13.8" thickTop="1" x14ac:dyDescent="0.25"/>
    <row r="491" spans="1:5" ht="26.4" x14ac:dyDescent="0.25">
      <c r="A491" s="143" t="s">
        <v>324</v>
      </c>
      <c r="B491" s="144" t="s">
        <v>254</v>
      </c>
      <c r="C491" s="144"/>
      <c r="D491" s="144"/>
      <c r="E491" s="146"/>
    </row>
    <row r="492" spans="1:5" ht="13.8" thickBot="1" x14ac:dyDescent="0.3">
      <c r="A492" s="147" t="s">
        <v>325</v>
      </c>
      <c r="B492" s="155">
        <v>1.1000000000000001</v>
      </c>
      <c r="C492" s="147"/>
      <c r="D492" s="147"/>
      <c r="E492" s="148"/>
    </row>
    <row r="493" spans="1:5" ht="13.8" thickTop="1" x14ac:dyDescent="0.25"/>
    <row r="545" spans="1:5" ht="26.4" x14ac:dyDescent="0.25">
      <c r="A545" s="143" t="s">
        <v>324</v>
      </c>
      <c r="B545" s="144" t="s">
        <v>255</v>
      </c>
      <c r="C545" s="144"/>
      <c r="D545" s="144"/>
      <c r="E545" s="146"/>
    </row>
    <row r="546" spans="1:5" ht="13.8" thickBot="1" x14ac:dyDescent="0.3">
      <c r="A546" s="147" t="s">
        <v>325</v>
      </c>
      <c r="B546" s="155">
        <v>1.1100000000000001</v>
      </c>
      <c r="C546" s="147"/>
      <c r="D546" s="147"/>
      <c r="E546" s="148"/>
    </row>
    <row r="547" spans="1:5" ht="13.8" thickTop="1" x14ac:dyDescent="0.25"/>
    <row r="599" spans="1:5" ht="28.2" customHeight="1" x14ac:dyDescent="0.25">
      <c r="A599" s="143" t="s">
        <v>324</v>
      </c>
      <c r="B599" s="420" t="s">
        <v>256</v>
      </c>
      <c r="C599" s="420"/>
      <c r="D599" s="144"/>
      <c r="E599" s="146"/>
    </row>
    <row r="600" spans="1:5" ht="13.8" thickBot="1" x14ac:dyDescent="0.3">
      <c r="A600" s="147" t="s">
        <v>325</v>
      </c>
      <c r="B600" s="155">
        <v>1.1200000000000001</v>
      </c>
      <c r="C600" s="147"/>
      <c r="D600" s="147"/>
      <c r="E600" s="148"/>
    </row>
    <row r="601" spans="1:5" ht="13.8" thickTop="1" x14ac:dyDescent="0.25"/>
    <row r="705" spans="1:5" x14ac:dyDescent="0.25">
      <c r="A705" s="143" t="s">
        <v>324</v>
      </c>
      <c r="B705" s="144"/>
      <c r="C705" s="144"/>
      <c r="D705" s="144"/>
      <c r="E705" s="146"/>
    </row>
    <row r="706" spans="1:5" ht="13.8" thickBot="1" x14ac:dyDescent="0.3">
      <c r="A706" s="147" t="s">
        <v>325</v>
      </c>
      <c r="B706" s="153">
        <v>1.1399999999999999</v>
      </c>
      <c r="C706" s="147"/>
      <c r="D706" s="147"/>
      <c r="E706" s="148"/>
    </row>
    <row r="707" spans="1:5" ht="13.8" thickTop="1" x14ac:dyDescent="0.25"/>
  </sheetData>
  <mergeCells count="2">
    <mergeCell ref="B382:C382"/>
    <mergeCell ref="B599:C599"/>
  </mergeCells>
  <pageMargins left="0.7" right="0.7" top="0.75" bottom="0.75" header="0.3" footer="0.3"/>
  <pageSetup orientation="portrait" r:id="rId1"/>
  <headerFooter>
    <oddHeader>&amp;C&amp;"Arial,Bold"&amp;UPhotos - Substrate 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3D1C1-1203-4F9D-AF5B-B34CF07F1709}">
  <dimension ref="A1:E707"/>
  <sheetViews>
    <sheetView view="pageLayout" zoomScaleNormal="100" zoomScaleSheetLayoutView="70" workbookViewId="0">
      <selection activeCell="A3" sqref="A3"/>
    </sheetView>
  </sheetViews>
  <sheetFormatPr defaultRowHeight="13.2" x14ac:dyDescent="0.25"/>
  <cols>
    <col min="1" max="1" width="13.21875" style="20" customWidth="1"/>
    <col min="2" max="2" width="23.77734375" style="20" customWidth="1"/>
    <col min="3" max="3" width="21.77734375" style="20" bestFit="1" customWidth="1"/>
    <col min="4" max="4" width="16.77734375" style="20" customWidth="1"/>
    <col min="5" max="16384" width="8.88671875" style="20"/>
  </cols>
  <sheetData>
    <row r="1" spans="1:5" x14ac:dyDescent="0.25">
      <c r="A1" s="143" t="s">
        <v>324</v>
      </c>
      <c r="B1" s="144" t="s">
        <v>320</v>
      </c>
      <c r="C1" s="145"/>
      <c r="D1" s="146"/>
      <c r="E1" s="146"/>
    </row>
    <row r="2" spans="1:5" ht="13.8" thickBot="1" x14ac:dyDescent="0.3">
      <c r="A2" s="147" t="s">
        <v>325</v>
      </c>
      <c r="B2" s="154">
        <v>2.1</v>
      </c>
      <c r="C2" s="148"/>
      <c r="D2" s="148"/>
      <c r="E2" s="148"/>
    </row>
    <row r="3" spans="1:5" ht="13.8" thickTop="1" x14ac:dyDescent="0.25"/>
    <row r="56" spans="1:5" x14ac:dyDescent="0.25">
      <c r="A56" s="143" t="s">
        <v>324</v>
      </c>
      <c r="B56" s="144" t="s">
        <v>320</v>
      </c>
      <c r="C56" s="146"/>
      <c r="D56" s="146"/>
      <c r="E56" s="146"/>
    </row>
    <row r="57" spans="1:5" ht="13.8" thickBot="1" x14ac:dyDescent="0.3">
      <c r="A57" s="147" t="s">
        <v>325</v>
      </c>
      <c r="B57" s="154">
        <v>2.2000000000000002</v>
      </c>
      <c r="C57" s="148"/>
      <c r="D57" s="148"/>
      <c r="E57" s="148"/>
    </row>
    <row r="58" spans="1:5" ht="13.8" thickTop="1" x14ac:dyDescent="0.25"/>
    <row r="111" spans="1:5" ht="26.4" x14ac:dyDescent="0.25">
      <c r="A111" s="143" t="s">
        <v>324</v>
      </c>
      <c r="B111" s="144" t="s">
        <v>321</v>
      </c>
      <c r="C111" s="146"/>
      <c r="D111" s="146"/>
      <c r="E111" s="146"/>
    </row>
    <row r="112" spans="1:5" ht="13.8" thickBot="1" x14ac:dyDescent="0.3">
      <c r="A112" s="147" t="s">
        <v>325</v>
      </c>
      <c r="B112" s="154">
        <v>2.2999999999999998</v>
      </c>
      <c r="C112" s="148"/>
      <c r="D112" s="148"/>
      <c r="E112" s="148"/>
    </row>
    <row r="113" ht="13.8" thickTop="1" x14ac:dyDescent="0.25"/>
    <row r="165" spans="1:5" ht="25.5" customHeight="1" x14ac:dyDescent="0.25">
      <c r="A165" s="143" t="s">
        <v>324</v>
      </c>
      <c r="B165" s="144" t="s">
        <v>326</v>
      </c>
      <c r="C165" s="144"/>
      <c r="D165" s="146"/>
      <c r="E165" s="146"/>
    </row>
    <row r="166" spans="1:5" ht="13.8" thickBot="1" x14ac:dyDescent="0.3">
      <c r="A166" s="147" t="s">
        <v>325</v>
      </c>
      <c r="B166" s="154">
        <v>2.4</v>
      </c>
      <c r="C166" s="147"/>
      <c r="D166" s="148"/>
      <c r="E166" s="148"/>
    </row>
    <row r="167" spans="1:5" ht="13.8" thickTop="1" x14ac:dyDescent="0.25"/>
    <row r="218" spans="1:5" ht="26.4" x14ac:dyDescent="0.25">
      <c r="A218" s="143" t="s">
        <v>324</v>
      </c>
      <c r="B218" s="144" t="s">
        <v>326</v>
      </c>
      <c r="C218" s="144"/>
      <c r="D218" s="144"/>
      <c r="E218" s="146"/>
    </row>
    <row r="219" spans="1:5" ht="13.8" thickBot="1" x14ac:dyDescent="0.3">
      <c r="A219" s="147" t="s">
        <v>325</v>
      </c>
      <c r="B219" s="154">
        <v>2.5</v>
      </c>
      <c r="C219" s="147"/>
      <c r="D219" s="147"/>
      <c r="E219" s="148"/>
    </row>
    <row r="220" spans="1:5" ht="13.8" thickTop="1" x14ac:dyDescent="0.25"/>
    <row r="272" spans="1:5" x14ac:dyDescent="0.25">
      <c r="A272" s="143" t="s">
        <v>324</v>
      </c>
      <c r="B272" s="144" t="s">
        <v>295</v>
      </c>
      <c r="C272" s="144"/>
      <c r="D272" s="144"/>
      <c r="E272" s="146"/>
    </row>
    <row r="273" spans="1:5" ht="13.8" thickBot="1" x14ac:dyDescent="0.3">
      <c r="A273" s="147" t="s">
        <v>325</v>
      </c>
      <c r="B273" s="154">
        <v>2.6</v>
      </c>
      <c r="C273" s="147"/>
      <c r="D273" s="147"/>
      <c r="E273" s="148"/>
    </row>
    <row r="274" spans="1:5" ht="13.8" thickTop="1" x14ac:dyDescent="0.25"/>
    <row r="327" spans="1:5" x14ac:dyDescent="0.25">
      <c r="A327" s="143" t="s">
        <v>324</v>
      </c>
      <c r="B327" s="144" t="s">
        <v>296</v>
      </c>
      <c r="C327" s="144"/>
      <c r="D327" s="144"/>
      <c r="E327" s="146"/>
    </row>
    <row r="328" spans="1:5" ht="13.8" thickBot="1" x14ac:dyDescent="0.3">
      <c r="A328" s="147" t="s">
        <v>325</v>
      </c>
      <c r="B328" s="154">
        <v>2.7</v>
      </c>
      <c r="C328" s="147"/>
      <c r="D328" s="147"/>
      <c r="E328" s="148"/>
    </row>
    <row r="329" spans="1:5" ht="13.8" thickTop="1" x14ac:dyDescent="0.25"/>
    <row r="382" spans="1:5" ht="28.2" customHeight="1" x14ac:dyDescent="0.25">
      <c r="A382" s="143" t="s">
        <v>324</v>
      </c>
      <c r="B382" s="420" t="s">
        <v>328</v>
      </c>
      <c r="C382" s="420"/>
      <c r="D382" s="144"/>
      <c r="E382" s="146"/>
    </row>
    <row r="383" spans="1:5" ht="13.8" thickBot="1" x14ac:dyDescent="0.3">
      <c r="A383" s="147" t="s">
        <v>325</v>
      </c>
      <c r="B383" s="154">
        <v>2.8</v>
      </c>
      <c r="C383" s="147"/>
      <c r="D383" s="147"/>
      <c r="E383" s="148"/>
    </row>
    <row r="384" spans="1:5" ht="13.8" thickTop="1" x14ac:dyDescent="0.25"/>
    <row r="436" spans="1:5" x14ac:dyDescent="0.25">
      <c r="A436" s="143" t="s">
        <v>324</v>
      </c>
      <c r="B436" s="144" t="s">
        <v>309</v>
      </c>
      <c r="C436" s="144"/>
      <c r="D436" s="144"/>
      <c r="E436" s="146"/>
    </row>
    <row r="437" spans="1:5" ht="13.8" thickBot="1" x14ac:dyDescent="0.3">
      <c r="A437" s="147" t="s">
        <v>325</v>
      </c>
      <c r="B437" s="154">
        <v>2.9</v>
      </c>
      <c r="C437" s="147"/>
      <c r="D437" s="147"/>
      <c r="E437" s="148"/>
    </row>
    <row r="438" spans="1:5" ht="13.8" thickTop="1" x14ac:dyDescent="0.25"/>
    <row r="491" spans="1:5" ht="26.4" x14ac:dyDescent="0.25">
      <c r="A491" s="143" t="s">
        <v>324</v>
      </c>
      <c r="B491" s="144" t="s">
        <v>254</v>
      </c>
      <c r="C491" s="144"/>
      <c r="D491" s="144"/>
      <c r="E491" s="146"/>
    </row>
    <row r="492" spans="1:5" ht="13.8" thickBot="1" x14ac:dyDescent="0.3">
      <c r="A492" s="147" t="s">
        <v>325</v>
      </c>
      <c r="B492" s="155">
        <v>2.1</v>
      </c>
      <c r="C492" s="147"/>
      <c r="D492" s="147"/>
      <c r="E492" s="148"/>
    </row>
    <row r="493" spans="1:5" ht="13.8" thickTop="1" x14ac:dyDescent="0.25"/>
    <row r="545" spans="1:5" ht="26.4" x14ac:dyDescent="0.25">
      <c r="A545" s="143" t="s">
        <v>324</v>
      </c>
      <c r="B545" s="144" t="s">
        <v>255</v>
      </c>
      <c r="C545" s="144"/>
      <c r="D545" s="144"/>
      <c r="E545" s="146"/>
    </row>
    <row r="546" spans="1:5" ht="13.8" thickBot="1" x14ac:dyDescent="0.3">
      <c r="A546" s="147" t="s">
        <v>325</v>
      </c>
      <c r="B546" s="155">
        <v>2.11</v>
      </c>
      <c r="C546" s="147"/>
      <c r="D546" s="147"/>
      <c r="E546" s="148"/>
    </row>
    <row r="547" spans="1:5" ht="13.8" thickTop="1" x14ac:dyDescent="0.25"/>
    <row r="599" spans="1:5" ht="28.2" customHeight="1" x14ac:dyDescent="0.25">
      <c r="A599" s="143" t="s">
        <v>324</v>
      </c>
      <c r="B599" s="420" t="s">
        <v>256</v>
      </c>
      <c r="C599" s="420"/>
      <c r="D599" s="144"/>
      <c r="E599" s="146"/>
    </row>
    <row r="600" spans="1:5" ht="13.8" thickBot="1" x14ac:dyDescent="0.3">
      <c r="A600" s="147" t="s">
        <v>325</v>
      </c>
      <c r="B600" s="155">
        <v>2.12</v>
      </c>
      <c r="C600" s="147"/>
      <c r="D600" s="147"/>
      <c r="E600" s="148"/>
    </row>
    <row r="601" spans="1:5" ht="13.8" thickTop="1" x14ac:dyDescent="0.25"/>
    <row r="705" spans="1:5" x14ac:dyDescent="0.25">
      <c r="A705" s="143" t="s">
        <v>324</v>
      </c>
      <c r="B705" s="144"/>
      <c r="C705" s="144"/>
      <c r="D705" s="144"/>
      <c r="E705" s="146"/>
    </row>
    <row r="706" spans="1:5" ht="13.8" thickBot="1" x14ac:dyDescent="0.3">
      <c r="A706" s="147" t="s">
        <v>325</v>
      </c>
      <c r="B706" s="153">
        <v>1.1399999999999999</v>
      </c>
      <c r="C706" s="147"/>
      <c r="D706" s="147"/>
      <c r="E706" s="148"/>
    </row>
    <row r="707" spans="1:5" ht="13.8" thickTop="1" x14ac:dyDescent="0.25"/>
  </sheetData>
  <mergeCells count="2">
    <mergeCell ref="B382:C382"/>
    <mergeCell ref="B599:C599"/>
  </mergeCells>
  <pageMargins left="0.7" right="0.7" top="0.75" bottom="0.75" header="0.3" footer="0.3"/>
  <pageSetup orientation="portrait" r:id="rId1"/>
  <headerFooter>
    <oddHeader>&amp;C&amp;"Arial,Bold"&amp;UPhotos - Substrate 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8DAE0-8024-437B-8790-E8BD9FE05E87}">
  <dimension ref="A1:E707"/>
  <sheetViews>
    <sheetView view="pageLayout" zoomScaleNormal="100" zoomScaleSheetLayoutView="70" workbookViewId="0">
      <selection activeCell="B3" sqref="B3"/>
    </sheetView>
  </sheetViews>
  <sheetFormatPr defaultRowHeight="13.2" x14ac:dyDescent="0.25"/>
  <cols>
    <col min="1" max="1" width="13.21875" style="20" customWidth="1"/>
    <col min="2" max="2" width="23.77734375" style="20" customWidth="1"/>
    <col min="3" max="3" width="21.77734375" style="20" bestFit="1" customWidth="1"/>
    <col min="4" max="4" width="16.77734375" style="20" customWidth="1"/>
    <col min="5" max="16384" width="8.88671875" style="20"/>
  </cols>
  <sheetData>
    <row r="1" spans="1:5" x14ac:dyDescent="0.25">
      <c r="A1" s="143" t="s">
        <v>324</v>
      </c>
      <c r="B1" s="144" t="s">
        <v>320</v>
      </c>
      <c r="C1" s="145"/>
      <c r="D1" s="146"/>
      <c r="E1" s="146"/>
    </row>
    <row r="2" spans="1:5" ht="13.8" thickBot="1" x14ac:dyDescent="0.3">
      <c r="A2" s="147" t="s">
        <v>325</v>
      </c>
      <c r="B2" s="154">
        <v>3.1</v>
      </c>
      <c r="C2" s="148"/>
      <c r="D2" s="148"/>
      <c r="E2" s="148"/>
    </row>
    <row r="3" spans="1:5" ht="13.8" thickTop="1" x14ac:dyDescent="0.25"/>
    <row r="56" spans="1:5" x14ac:dyDescent="0.25">
      <c r="A56" s="143" t="s">
        <v>324</v>
      </c>
      <c r="B56" s="144" t="s">
        <v>320</v>
      </c>
      <c r="C56" s="146"/>
      <c r="D56" s="146"/>
      <c r="E56" s="146"/>
    </row>
    <row r="57" spans="1:5" ht="13.8" thickBot="1" x14ac:dyDescent="0.3">
      <c r="A57" s="147" t="s">
        <v>325</v>
      </c>
      <c r="B57" s="154">
        <v>3.2</v>
      </c>
      <c r="C57" s="148"/>
      <c r="D57" s="148"/>
      <c r="E57" s="148"/>
    </row>
    <row r="58" spans="1:5" ht="13.8" thickTop="1" x14ac:dyDescent="0.25"/>
    <row r="111" spans="1:5" ht="26.4" x14ac:dyDescent="0.25">
      <c r="A111" s="143" t="s">
        <v>324</v>
      </c>
      <c r="B111" s="144" t="s">
        <v>321</v>
      </c>
      <c r="C111" s="146"/>
      <c r="D111" s="146"/>
      <c r="E111" s="146"/>
    </row>
    <row r="112" spans="1:5" ht="13.8" thickBot="1" x14ac:dyDescent="0.3">
      <c r="A112" s="147" t="s">
        <v>325</v>
      </c>
      <c r="B112" s="154">
        <v>3.3</v>
      </c>
      <c r="C112" s="148"/>
      <c r="D112" s="148"/>
      <c r="E112" s="148"/>
    </row>
    <row r="113" ht="13.8" thickTop="1" x14ac:dyDescent="0.25"/>
    <row r="165" spans="1:5" ht="25.5" customHeight="1" x14ac:dyDescent="0.25">
      <c r="A165" s="143" t="s">
        <v>324</v>
      </c>
      <c r="B165" s="144" t="s">
        <v>326</v>
      </c>
      <c r="C165" s="144"/>
      <c r="D165" s="146"/>
      <c r="E165" s="146"/>
    </row>
    <row r="166" spans="1:5" ht="13.8" thickBot="1" x14ac:dyDescent="0.3">
      <c r="A166" s="147" t="s">
        <v>325</v>
      </c>
      <c r="B166" s="154">
        <v>3.4</v>
      </c>
      <c r="C166" s="147"/>
      <c r="D166" s="148"/>
      <c r="E166" s="148"/>
    </row>
    <row r="167" spans="1:5" ht="13.8" thickTop="1" x14ac:dyDescent="0.25"/>
    <row r="218" spans="1:5" ht="26.4" x14ac:dyDescent="0.25">
      <c r="A218" s="143" t="s">
        <v>324</v>
      </c>
      <c r="B218" s="144" t="s">
        <v>326</v>
      </c>
      <c r="C218" s="144"/>
      <c r="D218" s="144"/>
      <c r="E218" s="146"/>
    </row>
    <row r="219" spans="1:5" ht="13.8" thickBot="1" x14ac:dyDescent="0.3">
      <c r="A219" s="147" t="s">
        <v>325</v>
      </c>
      <c r="B219" s="154">
        <v>3.5</v>
      </c>
      <c r="C219" s="147"/>
      <c r="D219" s="147"/>
      <c r="E219" s="148"/>
    </row>
    <row r="220" spans="1:5" ht="13.8" thickTop="1" x14ac:dyDescent="0.25"/>
    <row r="272" spans="1:5" x14ac:dyDescent="0.25">
      <c r="A272" s="143" t="s">
        <v>324</v>
      </c>
      <c r="B272" s="144" t="s">
        <v>295</v>
      </c>
      <c r="C272" s="144"/>
      <c r="D272" s="144"/>
      <c r="E272" s="146"/>
    </row>
    <row r="273" spans="1:5" ht="13.8" thickBot="1" x14ac:dyDescent="0.3">
      <c r="A273" s="147" t="s">
        <v>325</v>
      </c>
      <c r="B273" s="154">
        <v>3.6</v>
      </c>
      <c r="C273" s="147"/>
      <c r="D273" s="147"/>
      <c r="E273" s="148"/>
    </row>
    <row r="274" spans="1:5" ht="13.8" thickTop="1" x14ac:dyDescent="0.25"/>
    <row r="327" spans="1:5" x14ac:dyDescent="0.25">
      <c r="A327" s="143" t="s">
        <v>324</v>
      </c>
      <c r="B327" s="144" t="s">
        <v>296</v>
      </c>
      <c r="C327" s="144"/>
      <c r="D327" s="144"/>
      <c r="E327" s="146"/>
    </row>
    <row r="328" spans="1:5" ht="13.8" thickBot="1" x14ac:dyDescent="0.3">
      <c r="A328" s="147" t="s">
        <v>325</v>
      </c>
      <c r="B328" s="154">
        <v>3.7</v>
      </c>
      <c r="C328" s="147"/>
      <c r="D328" s="147"/>
      <c r="E328" s="148"/>
    </row>
    <row r="329" spans="1:5" ht="13.8" thickTop="1" x14ac:dyDescent="0.25"/>
    <row r="382" spans="1:5" ht="28.2" customHeight="1" x14ac:dyDescent="0.25">
      <c r="A382" s="143" t="s">
        <v>324</v>
      </c>
      <c r="B382" s="420" t="s">
        <v>328</v>
      </c>
      <c r="C382" s="420"/>
      <c r="D382" s="144"/>
      <c r="E382" s="146"/>
    </row>
    <row r="383" spans="1:5" ht="13.8" thickBot="1" x14ac:dyDescent="0.3">
      <c r="A383" s="147" t="s">
        <v>325</v>
      </c>
      <c r="B383" s="154">
        <v>3.8</v>
      </c>
      <c r="C383" s="147"/>
      <c r="D383" s="147"/>
      <c r="E383" s="148"/>
    </row>
    <row r="384" spans="1:5" ht="13.8" thickTop="1" x14ac:dyDescent="0.25"/>
    <row r="436" spans="1:5" x14ac:dyDescent="0.25">
      <c r="A436" s="143" t="s">
        <v>324</v>
      </c>
      <c r="B436" s="144" t="s">
        <v>309</v>
      </c>
      <c r="C436" s="144"/>
      <c r="D436" s="144"/>
      <c r="E436" s="146"/>
    </row>
    <row r="437" spans="1:5" ht="13.8" thickBot="1" x14ac:dyDescent="0.3">
      <c r="A437" s="147" t="s">
        <v>325</v>
      </c>
      <c r="B437" s="154">
        <v>3.9</v>
      </c>
      <c r="C437" s="147"/>
      <c r="D437" s="147"/>
      <c r="E437" s="148"/>
    </row>
    <row r="438" spans="1:5" ht="13.8" thickTop="1" x14ac:dyDescent="0.25"/>
    <row r="491" spans="1:5" ht="26.4" x14ac:dyDescent="0.25">
      <c r="A491" s="143" t="s">
        <v>324</v>
      </c>
      <c r="B491" s="144" t="s">
        <v>254</v>
      </c>
      <c r="C491" s="144"/>
      <c r="D491" s="144"/>
      <c r="E491" s="146"/>
    </row>
    <row r="492" spans="1:5" ht="13.8" thickBot="1" x14ac:dyDescent="0.3">
      <c r="A492" s="147" t="s">
        <v>325</v>
      </c>
      <c r="B492" s="155">
        <v>3.1</v>
      </c>
      <c r="C492" s="147"/>
      <c r="D492" s="147"/>
      <c r="E492" s="148"/>
    </row>
    <row r="493" spans="1:5" ht="13.8" thickTop="1" x14ac:dyDescent="0.25"/>
    <row r="545" spans="1:5" ht="26.4" x14ac:dyDescent="0.25">
      <c r="A545" s="143" t="s">
        <v>324</v>
      </c>
      <c r="B545" s="144" t="s">
        <v>255</v>
      </c>
      <c r="C545" s="144"/>
      <c r="D545" s="144"/>
      <c r="E545" s="146"/>
    </row>
    <row r="546" spans="1:5" ht="13.8" thickBot="1" x14ac:dyDescent="0.3">
      <c r="A546" s="147" t="s">
        <v>325</v>
      </c>
      <c r="B546" s="155">
        <v>3.11</v>
      </c>
      <c r="C546" s="147"/>
      <c r="D546" s="147"/>
      <c r="E546" s="148"/>
    </row>
    <row r="547" spans="1:5" ht="13.8" thickTop="1" x14ac:dyDescent="0.25"/>
    <row r="599" spans="1:5" ht="28.2" customHeight="1" x14ac:dyDescent="0.25">
      <c r="A599" s="143" t="s">
        <v>324</v>
      </c>
      <c r="B599" s="420" t="s">
        <v>256</v>
      </c>
      <c r="C599" s="420"/>
      <c r="D599" s="144"/>
      <c r="E599" s="146"/>
    </row>
    <row r="600" spans="1:5" ht="13.8" thickBot="1" x14ac:dyDescent="0.3">
      <c r="A600" s="147" t="s">
        <v>325</v>
      </c>
      <c r="B600" s="155">
        <v>3.12</v>
      </c>
      <c r="C600" s="147"/>
      <c r="D600" s="147"/>
      <c r="E600" s="148"/>
    </row>
    <row r="601" spans="1:5" ht="13.8" thickTop="1" x14ac:dyDescent="0.25"/>
    <row r="705" spans="1:5" x14ac:dyDescent="0.25">
      <c r="A705" s="143" t="s">
        <v>324</v>
      </c>
      <c r="B705" s="144"/>
      <c r="C705" s="144"/>
      <c r="D705" s="144"/>
      <c r="E705" s="146"/>
    </row>
    <row r="706" spans="1:5" ht="13.8" thickBot="1" x14ac:dyDescent="0.3">
      <c r="A706" s="147" t="s">
        <v>325</v>
      </c>
      <c r="B706" s="153">
        <v>1.1399999999999999</v>
      </c>
      <c r="C706" s="147"/>
      <c r="D706" s="147"/>
      <c r="E706" s="148"/>
    </row>
    <row r="707" spans="1:5" ht="13.8" thickTop="1" x14ac:dyDescent="0.25"/>
  </sheetData>
  <mergeCells count="2">
    <mergeCell ref="B382:C382"/>
    <mergeCell ref="B599:C599"/>
  </mergeCells>
  <pageMargins left="0.7" right="0.7" top="0.75" bottom="0.75" header="0.3" footer="0.3"/>
  <pageSetup orientation="portrait" r:id="rId1"/>
  <headerFooter>
    <oddHeader>&amp;C&amp;"Arial,Bold"&amp;UPhotos - Substrate 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262C2-2511-4BBD-8B6D-340A910BDE2F}">
  <dimension ref="A1:E707"/>
  <sheetViews>
    <sheetView view="pageLayout" zoomScaleNormal="100" zoomScaleSheetLayoutView="70" workbookViewId="0">
      <selection activeCell="B3" sqref="B3"/>
    </sheetView>
  </sheetViews>
  <sheetFormatPr defaultRowHeight="13.2" x14ac:dyDescent="0.25"/>
  <cols>
    <col min="1" max="1" width="13.21875" style="20" customWidth="1"/>
    <col min="2" max="2" width="23.77734375" style="20" customWidth="1"/>
    <col min="3" max="3" width="21.77734375" style="20" bestFit="1" customWidth="1"/>
    <col min="4" max="4" width="16.77734375" style="20" customWidth="1"/>
    <col min="5" max="16384" width="8.88671875" style="20"/>
  </cols>
  <sheetData>
    <row r="1" spans="1:5" x14ac:dyDescent="0.25">
      <c r="A1" s="143" t="s">
        <v>324</v>
      </c>
      <c r="B1" s="144" t="s">
        <v>320</v>
      </c>
      <c r="C1" s="145"/>
      <c r="D1" s="146"/>
      <c r="E1" s="146"/>
    </row>
    <row r="2" spans="1:5" ht="13.8" thickBot="1" x14ac:dyDescent="0.3">
      <c r="A2" s="147" t="s">
        <v>325</v>
      </c>
      <c r="B2" s="154">
        <v>4.0999999999999996</v>
      </c>
      <c r="C2" s="148"/>
      <c r="D2" s="148"/>
      <c r="E2" s="148"/>
    </row>
    <row r="3" spans="1:5" ht="13.8" thickTop="1" x14ac:dyDescent="0.25"/>
    <row r="56" spans="1:5" x14ac:dyDescent="0.25">
      <c r="A56" s="143" t="s">
        <v>324</v>
      </c>
      <c r="B56" s="144" t="s">
        <v>320</v>
      </c>
      <c r="C56" s="146"/>
      <c r="D56" s="146"/>
      <c r="E56" s="146"/>
    </row>
    <row r="57" spans="1:5" ht="13.8" thickBot="1" x14ac:dyDescent="0.3">
      <c r="A57" s="147" t="s">
        <v>325</v>
      </c>
      <c r="B57" s="154">
        <v>4.2</v>
      </c>
      <c r="C57" s="148"/>
      <c r="D57" s="148"/>
      <c r="E57" s="148"/>
    </row>
    <row r="58" spans="1:5" ht="13.8" thickTop="1" x14ac:dyDescent="0.25"/>
    <row r="111" spans="1:5" ht="26.4" x14ac:dyDescent="0.25">
      <c r="A111" s="143" t="s">
        <v>324</v>
      </c>
      <c r="B111" s="144" t="s">
        <v>321</v>
      </c>
      <c r="C111" s="146"/>
      <c r="D111" s="146"/>
      <c r="E111" s="146"/>
    </row>
    <row r="112" spans="1:5" ht="13.8" thickBot="1" x14ac:dyDescent="0.3">
      <c r="A112" s="147" t="s">
        <v>325</v>
      </c>
      <c r="B112" s="154">
        <v>4.3</v>
      </c>
      <c r="C112" s="148"/>
      <c r="D112" s="148"/>
      <c r="E112" s="148"/>
    </row>
    <row r="113" ht="13.8" thickTop="1" x14ac:dyDescent="0.25"/>
    <row r="165" spans="1:5" ht="25.5" customHeight="1" x14ac:dyDescent="0.25">
      <c r="A165" s="143" t="s">
        <v>324</v>
      </c>
      <c r="B165" s="144" t="s">
        <v>326</v>
      </c>
      <c r="C165" s="144"/>
      <c r="D165" s="146"/>
      <c r="E165" s="146"/>
    </row>
    <row r="166" spans="1:5" ht="13.8" thickBot="1" x14ac:dyDescent="0.3">
      <c r="A166" s="147" t="s">
        <v>325</v>
      </c>
      <c r="B166" s="154">
        <v>4.4000000000000004</v>
      </c>
      <c r="C166" s="147"/>
      <c r="D166" s="148"/>
      <c r="E166" s="148"/>
    </row>
    <row r="167" spans="1:5" ht="13.8" thickTop="1" x14ac:dyDescent="0.25"/>
    <row r="218" spans="1:5" ht="26.4" x14ac:dyDescent="0.25">
      <c r="A218" s="143" t="s">
        <v>324</v>
      </c>
      <c r="B218" s="144" t="s">
        <v>326</v>
      </c>
      <c r="C218" s="144"/>
      <c r="D218" s="144"/>
      <c r="E218" s="146"/>
    </row>
    <row r="219" spans="1:5" ht="13.8" thickBot="1" x14ac:dyDescent="0.3">
      <c r="A219" s="147" t="s">
        <v>325</v>
      </c>
      <c r="B219" s="154">
        <v>4.5</v>
      </c>
      <c r="C219" s="147"/>
      <c r="D219" s="147"/>
      <c r="E219" s="148"/>
    </row>
    <row r="220" spans="1:5" ht="13.8" thickTop="1" x14ac:dyDescent="0.25"/>
    <row r="272" spans="1:5" x14ac:dyDescent="0.25">
      <c r="A272" s="143" t="s">
        <v>324</v>
      </c>
      <c r="B272" s="144" t="s">
        <v>295</v>
      </c>
      <c r="C272" s="144"/>
      <c r="D272" s="144"/>
      <c r="E272" s="146"/>
    </row>
    <row r="273" spans="1:5" ht="13.8" thickBot="1" x14ac:dyDescent="0.3">
      <c r="A273" s="147" t="s">
        <v>325</v>
      </c>
      <c r="B273" s="154">
        <v>4.5999999999999996</v>
      </c>
      <c r="C273" s="147"/>
      <c r="D273" s="147"/>
      <c r="E273" s="148"/>
    </row>
    <row r="274" spans="1:5" ht="13.8" thickTop="1" x14ac:dyDescent="0.25"/>
    <row r="327" spans="1:5" x14ac:dyDescent="0.25">
      <c r="A327" s="143" t="s">
        <v>324</v>
      </c>
      <c r="B327" s="144" t="s">
        <v>296</v>
      </c>
      <c r="C327" s="144"/>
      <c r="D327" s="144"/>
      <c r="E327" s="146"/>
    </row>
    <row r="328" spans="1:5" ht="13.8" thickBot="1" x14ac:dyDescent="0.3">
      <c r="A328" s="147" t="s">
        <v>325</v>
      </c>
      <c r="B328" s="154">
        <v>4.7</v>
      </c>
      <c r="C328" s="147"/>
      <c r="D328" s="147"/>
      <c r="E328" s="148"/>
    </row>
    <row r="329" spans="1:5" ht="13.8" thickTop="1" x14ac:dyDescent="0.25"/>
    <row r="382" spans="1:5" ht="28.2" customHeight="1" x14ac:dyDescent="0.25">
      <c r="A382" s="143" t="s">
        <v>324</v>
      </c>
      <c r="B382" s="420" t="s">
        <v>328</v>
      </c>
      <c r="C382" s="420"/>
      <c r="D382" s="144"/>
      <c r="E382" s="146"/>
    </row>
    <row r="383" spans="1:5" ht="13.8" thickBot="1" x14ac:dyDescent="0.3">
      <c r="A383" s="147" t="s">
        <v>325</v>
      </c>
      <c r="B383" s="154">
        <v>4.8</v>
      </c>
      <c r="C383" s="147"/>
      <c r="D383" s="147"/>
      <c r="E383" s="148"/>
    </row>
    <row r="384" spans="1:5" ht="13.8" thickTop="1" x14ac:dyDescent="0.25"/>
    <row r="436" spans="1:5" x14ac:dyDescent="0.25">
      <c r="A436" s="143" t="s">
        <v>324</v>
      </c>
      <c r="B436" s="144" t="s">
        <v>309</v>
      </c>
      <c r="C436" s="144"/>
      <c r="D436" s="144"/>
      <c r="E436" s="146"/>
    </row>
    <row r="437" spans="1:5" ht="13.8" thickBot="1" x14ac:dyDescent="0.3">
      <c r="A437" s="147" t="s">
        <v>325</v>
      </c>
      <c r="B437" s="154">
        <v>4.9000000000000004</v>
      </c>
      <c r="C437" s="147"/>
      <c r="D437" s="147"/>
      <c r="E437" s="148"/>
    </row>
    <row r="438" spans="1:5" ht="13.8" thickTop="1" x14ac:dyDescent="0.25"/>
    <row r="491" spans="1:5" ht="26.4" x14ac:dyDescent="0.25">
      <c r="A491" s="143" t="s">
        <v>324</v>
      </c>
      <c r="B491" s="144" t="s">
        <v>254</v>
      </c>
      <c r="C491" s="144"/>
      <c r="D491" s="144"/>
      <c r="E491" s="146"/>
    </row>
    <row r="492" spans="1:5" ht="13.8" thickBot="1" x14ac:dyDescent="0.3">
      <c r="A492" s="147" t="s">
        <v>325</v>
      </c>
      <c r="B492" s="155">
        <v>4.0999999999999996</v>
      </c>
      <c r="C492" s="147"/>
      <c r="D492" s="147"/>
      <c r="E492" s="148"/>
    </row>
    <row r="493" spans="1:5" ht="13.8" thickTop="1" x14ac:dyDescent="0.25"/>
    <row r="545" spans="1:5" ht="26.4" x14ac:dyDescent="0.25">
      <c r="A545" s="143" t="s">
        <v>324</v>
      </c>
      <c r="B545" s="144" t="s">
        <v>255</v>
      </c>
      <c r="C545" s="144"/>
      <c r="D545" s="144"/>
      <c r="E545" s="146"/>
    </row>
    <row r="546" spans="1:5" ht="13.8" thickBot="1" x14ac:dyDescent="0.3">
      <c r="A546" s="147" t="s">
        <v>325</v>
      </c>
      <c r="B546" s="155">
        <v>4.1100000000000003</v>
      </c>
      <c r="C546" s="147"/>
      <c r="D546" s="147"/>
      <c r="E546" s="148"/>
    </row>
    <row r="547" spans="1:5" ht="13.8" thickTop="1" x14ac:dyDescent="0.25"/>
    <row r="599" spans="1:5" ht="28.2" customHeight="1" x14ac:dyDescent="0.25">
      <c r="A599" s="143" t="s">
        <v>324</v>
      </c>
      <c r="B599" s="420" t="s">
        <v>256</v>
      </c>
      <c r="C599" s="420"/>
      <c r="D599" s="144"/>
      <c r="E599" s="146"/>
    </row>
    <row r="600" spans="1:5" ht="13.8" thickBot="1" x14ac:dyDescent="0.3">
      <c r="A600" s="147" t="s">
        <v>325</v>
      </c>
      <c r="B600" s="155">
        <v>4.12</v>
      </c>
      <c r="C600" s="147"/>
      <c r="D600" s="147"/>
      <c r="E600" s="148"/>
    </row>
    <row r="601" spans="1:5" ht="13.8" thickTop="1" x14ac:dyDescent="0.25"/>
    <row r="705" spans="1:5" x14ac:dyDescent="0.25">
      <c r="A705" s="143" t="s">
        <v>324</v>
      </c>
      <c r="B705" s="144"/>
      <c r="C705" s="144"/>
      <c r="D705" s="144"/>
      <c r="E705" s="146"/>
    </row>
    <row r="706" spans="1:5" ht="13.8" thickBot="1" x14ac:dyDescent="0.3">
      <c r="A706" s="147" t="s">
        <v>325</v>
      </c>
      <c r="B706" s="153">
        <v>1.1399999999999999</v>
      </c>
      <c r="C706" s="147"/>
      <c r="D706" s="147"/>
      <c r="E706" s="148"/>
    </row>
    <row r="707" spans="1:5" ht="13.8" thickTop="1" x14ac:dyDescent="0.25"/>
  </sheetData>
  <mergeCells count="2">
    <mergeCell ref="B382:C382"/>
    <mergeCell ref="B599:C599"/>
  </mergeCells>
  <pageMargins left="0.7" right="0.7" top="0.75" bottom="0.75" header="0.3" footer="0.3"/>
  <pageSetup orientation="portrait" r:id="rId1"/>
  <headerFooter>
    <oddHeader>&amp;C&amp;"Arial,Bold"&amp;UPhotos - Substrate 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Qualification_x0020_Level xmlns="5eed8692-564f-4cd0-bd75-33dfb5783679">JDM F14 Class 3A</Qualification_x0020_Level>
    <Form_x0020_Type xmlns="5eed8692-564f-4cd0-bd75-33dfb5783679">Qualification Form</Form_x0020_Type>
    <Ordering xmlns="5eed8692-564f-4cd0-bd75-33dfb5783679">5</Ordering>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FF83C74BE184489A045D35D514D571" ma:contentTypeVersion="8" ma:contentTypeDescription="Create a new document." ma:contentTypeScope="" ma:versionID="8849f4fae5306513373bc07b8a715b61">
  <xsd:schema xmlns:xsd="http://www.w3.org/2001/XMLSchema" xmlns:xs="http://www.w3.org/2001/XMLSchema" xmlns:p="http://schemas.microsoft.com/office/2006/metadata/properties" xmlns:ns2="5eed8692-564f-4cd0-bd75-33dfb5783679" xmlns:ns3="664d9e29-8501-41c1-9003-f68381947e86" targetNamespace="http://schemas.microsoft.com/office/2006/metadata/properties" ma:root="true" ma:fieldsID="355cc5cebf72f132ec3d575fcfc0e05c" ns2:_="" ns3:_="">
    <xsd:import namespace="5eed8692-564f-4cd0-bd75-33dfb5783679"/>
    <xsd:import namespace="664d9e29-8501-41c1-9003-f68381947e86"/>
    <xsd:element name="properties">
      <xsd:complexType>
        <xsd:sequence>
          <xsd:element name="documentManagement">
            <xsd:complexType>
              <xsd:all>
                <xsd:element ref="ns2:Qualification_x0020_Level" minOccurs="0"/>
                <xsd:element ref="ns2:MediaServiceMetadata" minOccurs="0"/>
                <xsd:element ref="ns2:MediaServiceFastMetadata" minOccurs="0"/>
                <xsd:element ref="ns2:Form_x0020_Type" minOccurs="0"/>
                <xsd:element ref="ns2:Ordering"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ed8692-564f-4cd0-bd75-33dfb5783679" elementFormDefault="qualified">
    <xsd:import namespace="http://schemas.microsoft.com/office/2006/documentManagement/types"/>
    <xsd:import namespace="http://schemas.microsoft.com/office/infopath/2007/PartnerControls"/>
    <xsd:element name="Qualification_x0020_Level" ma:index="8" nillable="true" ma:displayName="Qualification Level" ma:format="Dropdown" ma:internalName="Qualification_x0020_Level">
      <xsd:simpleType>
        <xsd:restriction base="dms:Choice">
          <xsd:enumeration value="JDM F17 Level 1"/>
          <xsd:enumeration value="JDM F17 Level 2"/>
          <xsd:enumeration value="JDM F17 Level 3"/>
          <xsd:enumeration value="JDM F20 Class 1"/>
          <xsd:enumeration value="JDM F20 Class 2"/>
          <xsd:enumeration value="JDM F20 Class 3"/>
          <xsd:enumeration value="JDM F14 Class 1A"/>
          <xsd:enumeration value="JDM F14 Class 2A"/>
          <xsd:enumeration value="JDM F14 Class 3A"/>
          <xsd:enumeration value="JDM F14 Class 4A"/>
          <xsd:enumeration value="JDM F14 Class 1B"/>
          <xsd:enumeration value="JDM F14 Class 2B"/>
          <xsd:enumeration value="JDM F14 Class 3B"/>
          <xsd:enumeration value="JDM F14 Class 4B"/>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Form_x0020_Type" ma:index="11" nillable="true" ma:displayName="Form Type" ma:default="Qualification Form" ma:format="Dropdown" ma:internalName="Form_x0020_Type">
      <xsd:simpleType>
        <xsd:restriction base="dms:Choice">
          <xsd:enumeration value="Qualification Form"/>
          <xsd:enumeration value="Informational"/>
          <xsd:enumeration value="Withdrawn"/>
        </xsd:restriction>
      </xsd:simpleType>
    </xsd:element>
    <xsd:element name="Ordering" ma:index="12" nillable="true" ma:displayName="Ordering" ma:indexed="true" ma:internalName="Ordering">
      <xsd:simpleType>
        <xsd:restriction base="dms:Number">
          <xsd:maxInclusive value="20"/>
          <xsd:minInclusive value="1"/>
        </xsd:restrictio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4d9e29-8501-41c1-9003-f68381947e8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0C9ABE-06B9-41B8-94E4-B4B16F3C1AE2}">
  <ds:schemaRefs>
    <ds:schemaRef ds:uri="http://schemas.microsoft.com/sharepoint/v3/contenttype/forms"/>
  </ds:schemaRefs>
</ds:datastoreItem>
</file>

<file path=customXml/itemProps2.xml><?xml version="1.0" encoding="utf-8"?>
<ds:datastoreItem xmlns:ds="http://schemas.openxmlformats.org/officeDocument/2006/customXml" ds:itemID="{75928907-29A3-4E9E-9949-AE1F3264368B}">
  <ds:schemaRefs>
    <ds:schemaRef ds:uri="http://www.w3.org/XML/1998/namespace"/>
    <ds:schemaRef ds:uri="http://schemas.openxmlformats.org/package/2006/metadata/core-properties"/>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schemas.microsoft.com/office/infopath/2007/PartnerControls"/>
    <ds:schemaRef ds:uri="664d9e29-8501-41c1-9003-f68381947e86"/>
    <ds:schemaRef ds:uri="5eed8692-564f-4cd0-bd75-33dfb5783679"/>
  </ds:schemaRefs>
</ds:datastoreItem>
</file>

<file path=customXml/itemProps3.xml><?xml version="1.0" encoding="utf-8"?>
<ds:datastoreItem xmlns:ds="http://schemas.openxmlformats.org/officeDocument/2006/customXml" ds:itemID="{6B84584B-B846-4AFE-AFE7-F6A17F1EC1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ed8692-564f-4cd0-bd75-33dfb5783679"/>
    <ds:schemaRef ds:uri="664d9e29-8501-41c1-9003-f68381947e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Form Instructions</vt:lpstr>
      <vt:lpstr>Process Information</vt:lpstr>
      <vt:lpstr>Results Table</vt:lpstr>
      <vt:lpstr>Photo Key</vt:lpstr>
      <vt:lpstr>Photo Sub. 1</vt:lpstr>
      <vt:lpstr>Photo Sub. 2</vt:lpstr>
      <vt:lpstr>Photo Sub. 3</vt:lpstr>
      <vt:lpstr>Photo Sub. 4</vt:lpstr>
      <vt:lpstr>'Form Instructions'!Print_Area</vt:lpstr>
      <vt:lpstr>'Photo Sub. 1'!Print_Area</vt:lpstr>
      <vt:lpstr>'Photo Sub. 2'!Print_Area</vt:lpstr>
      <vt:lpstr>'Photo Sub. 3'!Print_Area</vt:lpstr>
      <vt:lpstr>'Photo Sub. 4'!Print_Area</vt:lpstr>
      <vt:lpstr>'Results Table'!Print_Area</vt:lpstr>
      <vt:lpstr>'Process Information'!Print_Titles</vt:lpstr>
      <vt:lpstr>'Results Table'!Print_Titles</vt:lpstr>
    </vt:vector>
  </TitlesOfParts>
  <Manager/>
  <Company>Deere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JDM F14X2 High Temperature Paint Qualification</dc:title>
  <dc:subject/>
  <dc:creator>Scott Knoll</dc:creator>
  <cp:keywords/>
  <dc:description/>
  <cp:lastModifiedBy>Scott Knoll</cp:lastModifiedBy>
  <cp:revision/>
  <dcterms:created xsi:type="dcterms:W3CDTF">2009-02-02T19:11:29Z</dcterms:created>
  <dcterms:modified xsi:type="dcterms:W3CDTF">2023-12-21T22:43:46Z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0x01010080FF83C74BE184489A045D35D514D571</vt:lpwstr>
  </property>
  <property fmtid="{D5CDD505-2E9C-101B-9397-08002B2CF9AE}" pid="3" name="TemplateUrl">
    <vt:lpwstr/>
  </property>
  <property fmtid="{D5CDD505-2E9C-101B-9397-08002B2CF9AE}" pid="4" name="Order">
    <vt:r8>1200</vt:r8>
  </property>
  <property fmtid="{D5CDD505-2E9C-101B-9397-08002B2CF9AE}" pid="5" name="xd_ProgID">
    <vt:lpwstr/>
  </property>
  <property fmtid="{D5CDD505-2E9C-101B-9397-08002B2CF9AE}" pid="6" name="MSIP_Label_6388fff8-b053-4fb1-90cd-f0bc93ae9791_Enabled">
    <vt:lpwstr>true</vt:lpwstr>
  </property>
  <property fmtid="{D5CDD505-2E9C-101B-9397-08002B2CF9AE}" pid="7" name="MSIP_Label_6388fff8-b053-4fb1-90cd-f0bc93ae9791_SetDate">
    <vt:lpwstr>2023-01-24T17:28:31Z</vt:lpwstr>
  </property>
  <property fmtid="{D5CDD505-2E9C-101B-9397-08002B2CF9AE}" pid="8" name="MSIP_Label_6388fff8-b053-4fb1-90cd-f0bc93ae9791_Method">
    <vt:lpwstr>Privileged</vt:lpwstr>
  </property>
  <property fmtid="{D5CDD505-2E9C-101B-9397-08002B2CF9AE}" pid="9" name="MSIP_Label_6388fff8-b053-4fb1-90cd-f0bc93ae9791_Name">
    <vt:lpwstr>Company Use</vt:lpwstr>
  </property>
  <property fmtid="{D5CDD505-2E9C-101B-9397-08002B2CF9AE}" pid="10" name="MSIP_Label_6388fff8-b053-4fb1-90cd-f0bc93ae9791_SiteId">
    <vt:lpwstr>39b03722-b836-496a-85ec-850f0957ca6b</vt:lpwstr>
  </property>
  <property fmtid="{D5CDD505-2E9C-101B-9397-08002B2CF9AE}" pid="11" name="MSIP_Label_6388fff8-b053-4fb1-90cd-f0bc93ae9791_ActionId">
    <vt:lpwstr>71fcf0ee-de46-48fd-b912-291859ef0dc3</vt:lpwstr>
  </property>
  <property fmtid="{D5CDD505-2E9C-101B-9397-08002B2CF9AE}" pid="12" name="MSIP_Label_6388fff8-b053-4fb1-90cd-f0bc93ae9791_ContentBits">
    <vt:lpwstr>2</vt:lpwstr>
  </property>
</Properties>
</file>