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share-internal.deere.com\DavWWWRoot\teams\gpt\Supplier Qualification Forms\"/>
    </mc:Choice>
  </mc:AlternateContent>
  <xr:revisionPtr revIDLastSave="0" documentId="13_ncr:1_{43758BD9-BDF9-4A69-8784-23D84874DC16}" xr6:coauthVersionLast="41" xr6:coauthVersionMax="41" xr10:uidLastSave="{00000000-0000-0000-0000-000000000000}"/>
  <bookViews>
    <workbookView xWindow="-108" yWindow="-108" windowWidth="23256" windowHeight="12576" xr2:uid="{00000000-000D-0000-FFFF-FFFF00000000}"/>
  </bookViews>
  <sheets>
    <sheet name="Form Instructions" sheetId="13" r:id="rId1"/>
    <sheet name="Process Information" sheetId="16" r:id="rId2"/>
    <sheet name="Results Table" sheetId="12" r:id="rId3"/>
    <sheet name="Photos" sheetId="15" state="hidden" r:id="rId4"/>
  </sheets>
  <definedNames>
    <definedName name="Dropdown9" localSheetId="2">'Results Table'!#REF!</definedName>
    <definedName name="_xlnm.Print_Area" localSheetId="0">'Form Instructions'!$A$1:$M$75</definedName>
    <definedName name="_xlnm.Print_Area" localSheetId="2">'Results Table'!$B$1:$M$48</definedName>
    <definedName name="_xlnm.Print_Titles" localSheetId="1">'Process Information'!$3:$4</definedName>
    <definedName name="_xlnm.Print_Titles" localSheetId="2">'Results Table'!$1:$4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6" l="1"/>
  <c r="R17" i="16" l="1"/>
  <c r="K3" i="16" l="1"/>
  <c r="S41" i="12" l="1"/>
  <c r="U46" i="12" s="1"/>
  <c r="S25" i="12"/>
  <c r="V43" i="12" l="1"/>
  <c r="W43" i="12"/>
  <c r="T44" i="12"/>
  <c r="T45" i="12"/>
  <c r="U45" i="12"/>
  <c r="U43" i="12"/>
  <c r="T43" i="12"/>
  <c r="U44" i="12"/>
  <c r="T46" i="12"/>
  <c r="G51" i="16"/>
  <c r="S17" i="16" l="1"/>
  <c r="S19" i="16"/>
  <c r="S18" i="16"/>
  <c r="J3" i="12" l="1"/>
  <c r="J2" i="12"/>
  <c r="E3" i="12"/>
  <c r="B8" i="12" l="1"/>
  <c r="B16" i="12" l="1"/>
  <c r="C34" i="12"/>
  <c r="C31" i="12"/>
  <c r="C33" i="12"/>
  <c r="C30" i="12"/>
  <c r="U21" i="12"/>
  <c r="T23" i="12"/>
  <c r="T21" i="12"/>
  <c r="T20" i="12"/>
  <c r="U22" i="12"/>
  <c r="U20" i="12"/>
  <c r="T22" i="12"/>
  <c r="U23" i="12"/>
  <c r="J26" i="16"/>
  <c r="J25" i="16"/>
  <c r="J24" i="16"/>
  <c r="D24" i="16"/>
  <c r="B1" i="12" s="1"/>
  <c r="D25" i="16"/>
  <c r="D26" i="16"/>
  <c r="D27" i="16"/>
  <c r="D28" i="16"/>
  <c r="D29" i="16"/>
  <c r="R19" i="16" l="1"/>
  <c r="R18" i="16"/>
  <c r="S20" i="16" l="1"/>
  <c r="R20" i="16"/>
  <c r="J9" i="16" s="1"/>
  <c r="J1" i="12" s="1"/>
  <c r="B82" i="16"/>
  <c r="B83" i="16" l="1"/>
  <c r="C3" i="12"/>
  <c r="C2" i="12"/>
  <c r="E2" i="12"/>
  <c r="B3" i="12"/>
  <c r="B2" i="12"/>
  <c r="D1" i="12"/>
  <c r="O18" i="12"/>
  <c r="B39" i="12" s="1"/>
  <c r="O5" i="12"/>
  <c r="B81" i="16"/>
  <c r="B80" i="16"/>
  <c r="E75" i="16"/>
  <c r="E74" i="16"/>
  <c r="E73" i="16"/>
  <c r="B42" i="12" l="1"/>
  <c r="C41" i="12"/>
  <c r="B45" i="12"/>
  <c r="P6" i="12"/>
</calcChain>
</file>

<file path=xl/sharedStrings.xml><?xml version="1.0" encoding="utf-8"?>
<sst xmlns="http://schemas.openxmlformats.org/spreadsheetml/2006/main" count="464" uniqueCount="316">
  <si>
    <t>Date</t>
  </si>
  <si>
    <t>Final Rinse before paint</t>
  </si>
  <si>
    <t>Comments</t>
  </si>
  <si>
    <t>TEST REQUIRED</t>
  </si>
  <si>
    <t>REQUIREMENT</t>
  </si>
  <si>
    <t xml:space="preserve">RESULTS </t>
  </si>
  <si>
    <t>DFT (μm)</t>
  </si>
  <si>
    <t>&lt;8 mm Maximum Creep from Scribe</t>
  </si>
  <si>
    <t>10 ASTM Blister Rating</t>
  </si>
  <si>
    <t>10 ASTM Surface Rust Rating</t>
  </si>
  <si>
    <t>≥ B</t>
  </si>
  <si>
    <t>Visual Match</t>
  </si>
  <si>
    <t>Salt Spray
(JDQ 115)</t>
  </si>
  <si>
    <t>&lt; 3.0 mm Mean Creep from Scribe</t>
  </si>
  <si>
    <t>Cyclic Corrosion Resistance 
(JDQ 159)</t>
  </si>
  <si>
    <t>Humidity Resistance
(JDQ120)</t>
  </si>
  <si>
    <t>Pencil Hardness (JDQ11)</t>
  </si>
  <si>
    <t>Dry Adhesion (JDQ17)</t>
  </si>
  <si>
    <t>Initial Gloss* (JDQ12)</t>
  </si>
  <si>
    <t>PASS</t>
  </si>
  <si>
    <t>Country</t>
  </si>
  <si>
    <t>Street Address</t>
  </si>
  <si>
    <t>City</t>
  </si>
  <si>
    <t>State</t>
  </si>
  <si>
    <t>Postal Code</t>
  </si>
  <si>
    <t>Contact Phone</t>
  </si>
  <si>
    <t>Contact email</t>
  </si>
  <si>
    <t>Primary Contact Name</t>
  </si>
  <si>
    <t>If other, list here</t>
  </si>
  <si>
    <t>Paint Type</t>
  </si>
  <si>
    <t>Resin Technology</t>
  </si>
  <si>
    <t>Paint Color</t>
  </si>
  <si>
    <t>Prime-coat supplier</t>
  </si>
  <si>
    <t>Validation Lists</t>
  </si>
  <si>
    <t>Other</t>
  </si>
  <si>
    <t>Liquid Spray</t>
  </si>
  <si>
    <t>Powder Coat</t>
  </si>
  <si>
    <t>Pretreatment Process Information</t>
  </si>
  <si>
    <t>Number of Stages</t>
  </si>
  <si>
    <t>Process Type</t>
  </si>
  <si>
    <t>Abrasive Blasting</t>
  </si>
  <si>
    <t>Cleaner Technology</t>
  </si>
  <si>
    <t>Pretreatment Chemical</t>
  </si>
  <si>
    <t>Chemical Supplier</t>
  </si>
  <si>
    <t>If yes, describe media</t>
  </si>
  <si>
    <t>Yes/No</t>
  </si>
  <si>
    <t>No</t>
  </si>
  <si>
    <t>Alkaline based</t>
  </si>
  <si>
    <t>Acid Based</t>
  </si>
  <si>
    <t>Neutral</t>
  </si>
  <si>
    <t>RO Water</t>
  </si>
  <si>
    <t>DI Water</t>
  </si>
  <si>
    <t>None</t>
  </si>
  <si>
    <t>Automated Spray System</t>
  </si>
  <si>
    <t>Manual Spray Wand</t>
  </si>
  <si>
    <t>Color</t>
  </si>
  <si>
    <t>F9T - Low Gloss Black</t>
  </si>
  <si>
    <t>Supplier Name</t>
  </si>
  <si>
    <t>Yes</t>
  </si>
  <si>
    <t>Painting Facility Information</t>
  </si>
  <si>
    <t>Is this part supplier also the Painter?</t>
  </si>
  <si>
    <t>Substrate 1</t>
  </si>
  <si>
    <t>Substrate 2</t>
  </si>
  <si>
    <t>Substrate 3</t>
  </si>
  <si>
    <t>Cast Iron</t>
  </si>
  <si>
    <t>Required Fields</t>
  </si>
  <si>
    <t>Optional Fields</t>
  </si>
  <si>
    <t>Process Name (line)</t>
  </si>
  <si>
    <t>Painted Panel Submission Information (painted in the production process described above)</t>
  </si>
  <si>
    <t>Paint Process Information</t>
  </si>
  <si>
    <t>Comments:</t>
  </si>
  <si>
    <r>
      <t>Substrate C: Production Substrates for Qualification</t>
    </r>
    <r>
      <rPr>
        <sz val="10"/>
        <rFont val="Arial"/>
        <family val="2"/>
      </rPr>
      <t xml:space="preserve"> (note: lab panels do not qualify as production substrate)</t>
    </r>
  </si>
  <si>
    <t>LAB NAME:</t>
  </si>
  <si>
    <t>CONTACT NAME:</t>
  </si>
  <si>
    <t>STREET ADDRESS:</t>
  </si>
  <si>
    <t>City, State, Postal Code</t>
  </si>
  <si>
    <t>CONTACT EMAIL:</t>
  </si>
  <si>
    <r>
      <t xml:space="preserve">TESTING INFORMATION </t>
    </r>
    <r>
      <rPr>
        <sz val="10"/>
        <rFont val="Arial"/>
        <family val="2"/>
      </rPr>
      <t>(to be completed by testing facility)</t>
    </r>
  </si>
  <si>
    <t>JOHN DEERE ONLY</t>
  </si>
  <si>
    <r>
      <t>RESULTS</t>
    </r>
    <r>
      <rPr>
        <sz val="10"/>
        <rFont val="Arial"/>
        <family val="2"/>
      </rPr>
      <t xml:space="preserve"> (to be completed by John Deere ONLY)</t>
    </r>
  </si>
  <si>
    <t>ALL PAINT USED ON JOHN DEERE PRODUCTS SHALL BE LEAD FREE.  FOR PURPOSES OF THIS STANDARD, LEAD FREE IS DEFINED AS &lt;0.06% (600 PARTS PER MILLION) BY MASS IN THE DRY FILM.  ALL SUBMISSIONS WILL BE SCREENED UPON ARRIVAL AT THE MTIC PAINT LAB.</t>
  </si>
  <si>
    <t>Production Substrate</t>
  </si>
  <si>
    <t>Qualification Status</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</si>
  <si>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</si>
  <si>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</si>
  <si>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</si>
  <si>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t>FAIL</t>
  </si>
  <si>
    <t>N/A</t>
  </si>
  <si>
    <t>Moline Technology Innovation Center 
ATTN: Paint Lab
One John Deere Place
Moline, IL  61265-8089  USA</t>
  </si>
  <si>
    <t>Topcoat Information</t>
  </si>
  <si>
    <t>Responsibilities for Completing this Form</t>
  </si>
  <si>
    <r>
      <t xml:space="preserve">2)  The </t>
    </r>
    <r>
      <rPr>
        <b/>
        <sz val="10"/>
        <rFont val="Arial"/>
        <family val="2"/>
      </rPr>
      <t>tier 1 supplier</t>
    </r>
    <r>
      <rPr>
        <sz val="10"/>
        <rFont val="Arial"/>
        <family val="2"/>
      </rPr>
      <t xml:space="preserve"> must complete the following actions:  </t>
    </r>
  </si>
  <si>
    <r>
      <t>1)  The</t>
    </r>
    <r>
      <rPr>
        <b/>
        <sz val="10"/>
        <rFont val="Arial"/>
        <family val="2"/>
      </rPr>
      <t xml:space="preserve"> John Deere unit </t>
    </r>
    <r>
      <rPr>
        <sz val="10"/>
        <rFont val="Arial"/>
        <family val="2"/>
      </rPr>
      <t>requesting this qualification must complete the following actions:</t>
    </r>
  </si>
  <si>
    <t>Preparing Samples for Qualification Testing</t>
  </si>
  <si>
    <t>General Information</t>
  </si>
  <si>
    <r>
      <t>2)</t>
    </r>
    <r>
      <rPr>
        <sz val="7"/>
        <rFont val="Times New Roman"/>
        <family val="1"/>
      </rPr>
      <t xml:space="preserve">     </t>
    </r>
    <r>
      <rPr>
        <b/>
        <sz val="10"/>
        <rFont val="Arial"/>
        <family val="2"/>
      </rPr>
      <t>Lead Free Requirement</t>
    </r>
  </si>
  <si>
    <r>
      <t>1)</t>
    </r>
    <r>
      <rPr>
        <sz val="7"/>
        <rFont val="Times New Roman"/>
        <family val="1"/>
      </rPr>
      <t xml:space="preserve">    </t>
    </r>
    <r>
      <rPr>
        <b/>
        <sz val="10"/>
        <rFont val="Arial"/>
        <family val="2"/>
      </rPr>
      <t>Prerequisites for Qualification</t>
    </r>
  </si>
  <si>
    <t xml:space="preserve">All Paint Qualification submissions are subject to review.  Submissions that do not meet the following requirements, or that are not submitted per these form instructions, may be rejected. </t>
  </si>
  <si>
    <t>John Deere Unit</t>
  </si>
  <si>
    <r>
      <t>3)</t>
    </r>
    <r>
      <rPr>
        <sz val="7"/>
        <rFont val="Times New Roman"/>
        <family val="1"/>
      </rPr>
      <t xml:space="preserve">     </t>
    </r>
    <r>
      <rPr>
        <b/>
        <sz val="10"/>
        <rFont val="Arial"/>
        <family val="2"/>
      </rPr>
      <t>Additional Information</t>
    </r>
  </si>
  <si>
    <t>Formula (Product Code)</t>
  </si>
  <si>
    <t>Follow up required, see below.</t>
  </si>
  <si>
    <t>Conditional - See restrictions below.</t>
  </si>
  <si>
    <t>MTIC Paint Lab</t>
  </si>
  <si>
    <t>One John Deere Place</t>
  </si>
  <si>
    <t>Moline, IL  61265</t>
  </si>
  <si>
    <t>USA</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</si>
  <si>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</si>
  <si>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Restrictions:</t>
  </si>
  <si>
    <t>Pass</t>
  </si>
  <si>
    <t>Fail</t>
  </si>
  <si>
    <t>Submitting Forms and Samples for Qualification Testing</t>
  </si>
  <si>
    <t>2)  Submitting Samples</t>
  </si>
  <si>
    <t>JDM F14X2 qualification is substrate and process specific.  Each substrate and paint material combination supplied to John Deere requires qualification.  All samples must be processed through the production paint process, including pretreatment, paint application, and cure.</t>
  </si>
  <si>
    <t>JDM F14 Class 1</t>
  </si>
  <si>
    <t>JDM F14 Class 2</t>
  </si>
  <si>
    <t>JDM F14 Class 3</t>
  </si>
  <si>
    <t>JDM F14 Class 4</t>
  </si>
  <si>
    <t>Salt Spray
(JDQ 115)
Class 1 (96 hours)</t>
  </si>
  <si>
    <t>Salt Spray
(JDQ 115)
Class 2 (96 hours)</t>
  </si>
  <si>
    <t>Salt Spray
(JDQ 115)
Class 3 (192 hours)</t>
  </si>
  <si>
    <t>Salt Spray
(JDQ 115)
Class 4 (192 hours)</t>
  </si>
  <si>
    <t>Humidity Resistance
(JDQ120)
Class 2 (96 hours)</t>
  </si>
  <si>
    <t>Humidity Resistance
(JDQ120)
Class 3 (192 hours)</t>
  </si>
  <si>
    <t>Humidity Resistance
(JDQ120)
Class 4 (192 hours)</t>
  </si>
  <si>
    <t>Humidity Resistance
(JDQ120)
Class 1 (96 hours)</t>
  </si>
  <si>
    <t>Cyclic Corrosion Resistance 
(JDQ 159)
Class 2: 20 Cycles</t>
  </si>
  <si>
    <t>Cyclic Corrosion Resistance 
(JDQ 159)
Class 1: 20 Cycles</t>
  </si>
  <si>
    <t>Cyclic Corrosion Resistance 
(JDQ 159)
Class 3: 20 Cycles</t>
  </si>
  <si>
    <t>Cyclic Corrosion Resistance 
(JDQ 159)
Class 4: 20 Cycles</t>
  </si>
  <si>
    <t>≥ 8 ASTM Surface Rust Rating</t>
  </si>
  <si>
    <t>COMMENTS</t>
  </si>
  <si>
    <t>Cyclic Corrosion Resistance 
(JDQ 159)
Class 2: 10 Cycles</t>
  </si>
  <si>
    <t>Cyclic Corrosion Resistance 
(JDQ 159)
Class 3: 10 Cycles</t>
  </si>
  <si>
    <t>Cyclic Corrosion Resistance 
(JDQ 159)
Class 4: 10 Cycles</t>
  </si>
  <si>
    <t>Cyclic Corrosion Resistance 
(JDQ 159)
Class 1: 10 Cycles</t>
  </si>
  <si>
    <t>Physical and Color Properties</t>
  </si>
  <si>
    <t>≥ F</t>
  </si>
  <si>
    <t>≥ C</t>
  </si>
  <si>
    <t>425°C</t>
  </si>
  <si>
    <t>600°C</t>
  </si>
  <si>
    <t>360°C</t>
  </si>
  <si>
    <t>400°C</t>
  </si>
  <si>
    <t>Hardness: ≥HB</t>
  </si>
  <si>
    <t>DEERE ONLY</t>
  </si>
  <si>
    <t>Thermal Properties</t>
  </si>
  <si>
    <t>Appearance: Pass</t>
  </si>
  <si>
    <t>Adhesion: ≥ C</t>
  </si>
  <si>
    <t>Cycles Completed: 3</t>
  </si>
  <si>
    <t>Cyclic Temperature 
Resistance (JDQ 148)</t>
  </si>
  <si>
    <t>Cyclic Temperature 
Resistance (JDQ 148)
Class 1: 360° C</t>
  </si>
  <si>
    <t>Cyclic Temperature 
Resistance (JDQ 148)
Class 2: 400° C</t>
  </si>
  <si>
    <t>Cyclic Temperature 
Resistance (JDQ 148)
Class 3: 425° C</t>
  </si>
  <si>
    <t>Cyclic Temperature 
Resistance (JDQ 148)
Class 4: 600° C</t>
  </si>
  <si>
    <t>Color Stability (JDQ 147)</t>
  </si>
  <si>
    <t>Thermal Shock Resistance
(JDQ 149)</t>
  </si>
  <si>
    <t>Thermal Shock Resistance
(JDQ 149)
Class 1: 360° C</t>
  </si>
  <si>
    <t>Thermal Shock Resistance
(JDQ 149)
Class 2: 400° C</t>
  </si>
  <si>
    <t>Thermal Shock Resistance
(JDQ 149)
Class 3: 425° C</t>
  </si>
  <si>
    <t>Thermal Shock Resistance
(JDQ 149)
Class 4: 600° C</t>
  </si>
  <si>
    <t>Substrate 4</t>
  </si>
  <si>
    <t xml:space="preserve">Requesting Unit and Paint Requirement Information </t>
  </si>
  <si>
    <t>John Deere Unit Contact</t>
  </si>
  <si>
    <t>Reason for Submission</t>
  </si>
  <si>
    <t>Blast Clean only</t>
  </si>
  <si>
    <t>Part Supplier Information (first tier supplier)</t>
  </si>
  <si>
    <t>Transition Metal (i.e. Zirconium)</t>
  </si>
  <si>
    <t>Cure Temperature</t>
  </si>
  <si>
    <t xml:space="preserve">Primer Information </t>
  </si>
  <si>
    <t xml:space="preserve">JDM F14X2 High Temperature Paint Process Qualification </t>
  </si>
  <si>
    <t>List any additional requirements or exceptions below</t>
  </si>
  <si>
    <t>Immersion Pretreatment</t>
  </si>
  <si>
    <t>Silane</t>
  </si>
  <si>
    <t>XRF LEAD SCREEN (JDQ161)</t>
  </si>
  <si>
    <t>Coating Technology</t>
  </si>
  <si>
    <t>Silicone Paint</t>
  </si>
  <si>
    <t>Ceramic Coating</t>
  </si>
  <si>
    <t>Aluminized Steel</t>
  </si>
  <si>
    <t>Stainless Steel</t>
  </si>
  <si>
    <t>Aluminized Stainless</t>
  </si>
  <si>
    <t>minutes</t>
  </si>
  <si>
    <t xml:space="preserve">Cure Time </t>
  </si>
  <si>
    <t>Cold Rolled Steel</t>
  </si>
  <si>
    <t>Hot Rolled Steel</t>
  </si>
  <si>
    <t>Failed - This substrate does not meet the requirements of JDM F14</t>
  </si>
  <si>
    <t>Qualified - JDM F14 Class 1</t>
  </si>
  <si>
    <t>Qualified - JDM F14 Class 2</t>
  </si>
  <si>
    <t>Qualified - JDM F14 Class 3</t>
  </si>
  <si>
    <t>Qualified - JDM F14 Class 4</t>
  </si>
  <si>
    <t>Process Change</t>
  </si>
  <si>
    <t>New Qualification</t>
  </si>
  <si>
    <t>Additional Substrate</t>
  </si>
  <si>
    <t>Follow up</t>
  </si>
  <si>
    <t>Requalification</t>
  </si>
  <si>
    <t>JDM F14X2: High Temperature Paint Process Qualification Request</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</si>
  <si>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  The completed form is to be returned to the John Deere unit contact prior to submitting samples for testing.</t>
    </r>
  </si>
  <si>
    <t>Physical Property Classification</t>
  </si>
  <si>
    <t>Temperature Classification</t>
  </si>
  <si>
    <t>Class A</t>
  </si>
  <si>
    <t>Class B</t>
  </si>
  <si>
    <t>JDM F14</t>
  </si>
  <si>
    <t>T</t>
  </si>
  <si>
    <t>J</t>
  </si>
  <si>
    <t>A</t>
  </si>
  <si>
    <t>B</t>
  </si>
  <si>
    <t>Temp</t>
  </si>
  <si>
    <t>Physical</t>
  </si>
  <si>
    <t>Print</t>
  </si>
  <si>
    <t>Print Designation</t>
  </si>
  <si>
    <t>If other color, list here</t>
  </si>
  <si>
    <t>Other (describe here)</t>
  </si>
  <si>
    <t>Hardness</t>
  </si>
  <si>
    <t>Adhesion</t>
  </si>
  <si>
    <t>0 ≤ 20</t>
  </si>
  <si>
    <t>Post Thermal Salt Spray
(JDQ 115)
Class 2 (24 hours)</t>
  </si>
  <si>
    <t>Post Thermal Salt Spray
(JDQ 115)
Class 1 (24 hours)</t>
  </si>
  <si>
    <t>Post Thermal Salt Spray
(JDQ 115)
Class 3 (24 hours)</t>
  </si>
  <si>
    <t>Post Thermal Salt Spray
(JDQ 115)
Class 4 (24 hours)</t>
  </si>
  <si>
    <t>Corrosion Resistance Properties</t>
  </si>
  <si>
    <t>Color Stability</t>
  </si>
  <si>
    <t>≤15 ΔE00  (JDQ114A)</t>
  </si>
  <si>
    <t>≤10 ΔE00  (JDQ114A)</t>
  </si>
  <si>
    <t>Initial Gloss</t>
  </si>
  <si>
    <t>Not Required</t>
  </si>
  <si>
    <t>≥ H</t>
  </si>
  <si>
    <t>Salt Spray
(JDQ 115)
(96 hours)</t>
  </si>
  <si>
    <t>Humidity Resistance
(JDQ120)
(96 hours)</t>
  </si>
  <si>
    <t>Humidity Resistance
(JDQ120)
(192 hours)</t>
  </si>
  <si>
    <t>Salt Spray
(JDQ 115)
(192 hours)</t>
  </si>
  <si>
    <t>Post Thermal Salt Spray
(JDQ 115)
(24 hours)</t>
  </si>
  <si>
    <t>Initial Color (JDQ14)</t>
  </si>
  <si>
    <r>
      <t>Substrate C:</t>
    </r>
    <r>
      <rPr>
        <sz val="7"/>
        <rFont val="Times New Roman"/>
        <family val="1"/>
      </rPr>
      <t xml:space="preserve">    </t>
    </r>
    <r>
      <rPr>
        <b/>
        <sz val="10"/>
        <rFont val="Arial"/>
        <family val="2"/>
      </rPr>
      <t xml:space="preserve">Ten (10) Samples of </t>
    </r>
    <r>
      <rPr>
        <b/>
        <u/>
        <sz val="10"/>
        <rFont val="Arial"/>
        <family val="2"/>
      </rPr>
      <t>Each</t>
    </r>
    <r>
      <rPr>
        <b/>
        <sz val="10"/>
        <rFont val="Arial"/>
        <family val="2"/>
      </rPr>
      <t xml:space="preserve"> Production Substrate (Aluminized Steel, Cold Rolled Steel, etc.)</t>
    </r>
  </si>
  <si>
    <t xml:space="preserve">NOTE:  A separate form is required for each performance requirement.  Multiple substrates can be qualified on one form as long as they have the same performance requirement (i.e. JDM F14T1A).  </t>
  </si>
  <si>
    <t>Color requirement per JDM F9</t>
  </si>
  <si>
    <t>Temperature Classification, Physical Property Classification, and Color must be selected</t>
  </si>
  <si>
    <t>in the "Requesting Unit and Paint Requirement Information" table.</t>
  </si>
  <si>
    <t>Performance Class</t>
  </si>
  <si>
    <t>Previous Designations</t>
  </si>
  <si>
    <t>Current Designations</t>
  </si>
  <si>
    <t>JDM F14T1</t>
  </si>
  <si>
    <t>JDM F14T1B</t>
  </si>
  <si>
    <t>JDM F14T2</t>
  </si>
  <si>
    <t>JDM F14T2B</t>
  </si>
  <si>
    <t>JDM F14T3</t>
  </si>
  <si>
    <t>JDM F14T3A</t>
  </si>
  <si>
    <t>JDM F14T4</t>
  </si>
  <si>
    <t>JDM F14T4A</t>
  </si>
  <si>
    <t>4 (Aluminized Substrates)</t>
  </si>
  <si>
    <t>4 (All other substrates)</t>
  </si>
  <si>
    <t>Correlation Between Previous JDM F14 Revisions and Current Revision</t>
  </si>
  <si>
    <t xml:space="preserve">If the print does not contain a Physical Property Classification, use the tabel below or </t>
  </si>
  <si>
    <t xml:space="preserve">Table 6 in JDM F14 to determine the appropriate Physical Property Classification. </t>
  </si>
  <si>
    <t>Additional Information Regarding Print Designations for JDM F14</t>
  </si>
  <si>
    <t xml:space="preserve">Previous revisions of JDM F14 did not contain a separate Physical Property </t>
  </si>
  <si>
    <t xml:space="preserve">For full explaination of JDM F14 requirements and designations, refer to the JDM F14 standard.  This standard is available to </t>
  </si>
  <si>
    <t>suppliers on the John Deere Supplier Network (JDSN) at:</t>
  </si>
  <si>
    <t>https://jdsn.deere.com</t>
  </si>
  <si>
    <t>Designation Example</t>
  </si>
  <si>
    <t>Select</t>
  </si>
  <si>
    <t>Note:  This form can be used to qualify multiple substrates to the same temperature and physical property classes.  A separate form must be used if temperature and physical property classes are not identical.</t>
  </si>
  <si>
    <t xml:space="preserve">Classification (Class A or Class B).  </t>
  </si>
  <si>
    <t>Supplier Number</t>
  </si>
  <si>
    <t>select</t>
  </si>
  <si>
    <t>City Water</t>
  </si>
  <si>
    <t xml:space="preserve"> </t>
  </si>
  <si>
    <t>Rinse conductivity limit</t>
  </si>
  <si>
    <t>PASS/FAIL</t>
  </si>
  <si>
    <t>Heat Resistance
24 hours (JDQ 147)
Class 1: 360° C</t>
  </si>
  <si>
    <t>Heat Resistance
24 hours (JDQ 147)
Class 2: 400° C</t>
  </si>
  <si>
    <t>Heat Resistance
24 hours (JDQ 147)
Class 3: 425° C</t>
  </si>
  <si>
    <t>Heat Resistance
24 hours (JDQ 147)
Class 4: 600° C</t>
  </si>
  <si>
    <t>Heat Resistance
24 hours (JDQ 147)</t>
  </si>
  <si>
    <t>E</t>
  </si>
  <si>
    <t>C</t>
  </si>
  <si>
    <t>D</t>
  </si>
  <si>
    <t>F</t>
  </si>
  <si>
    <t>H</t>
  </si>
  <si>
    <t>2H</t>
  </si>
  <si>
    <t>&gt;2H</t>
  </si>
  <si>
    <t>Gloss</t>
  </si>
  <si>
    <t>Topcoat supplier</t>
  </si>
  <si>
    <t>http://share-internal.deere.com/teams/gpt/SitePages/SupplierPaint.aspx</t>
  </si>
  <si>
    <t>●</t>
  </si>
  <si>
    <t>All required samples must be submitted for testing.  Incomplete submissions will be rejected without testing.</t>
  </si>
  <si>
    <t>All required information on the Process Information sheet must be completed.</t>
  </si>
  <si>
    <t>JDM F14X1 qualification is required of the paint material prior to completion of a JDM F14X2 Qualification.</t>
  </si>
  <si>
    <t xml:space="preserve">Complete the "Requesting Unit Information" table on the Process Information sheet </t>
  </si>
  <si>
    <t>Forward the document to the supplier of the parts requiring paint qualification.</t>
  </si>
  <si>
    <t>Identify the substrates that require qualification in the "Painted Panel Submission Information" on the Process Information sheet.</t>
  </si>
  <si>
    <t xml:space="preserve">Complete the "Part Supplier Information" table on the Process Information sheet </t>
  </si>
  <si>
    <t>Samples may be production parts, or samples cut from production material.</t>
  </si>
  <si>
    <t>Samples must measure approximately 4” x 6” to 4” x 12”  (100mm x 150mm to 100mm x 300mm)</t>
  </si>
  <si>
    <t>MTICPaintLab@JohnDeere.com</t>
  </si>
  <si>
    <t>1)  Submitting the Forms to the MTIC Paint Lab (John Deere unit contact)</t>
  </si>
  <si>
    <t>Submit the samples with a printed copy of the Process Information pages to the address below.</t>
  </si>
  <si>
    <t>3)  Tracking Projects-  John Deere personnel may track projects at the Global Paint Team SharePoint site listed below.</t>
  </si>
  <si>
    <t>This process is used to qualify a paint process per JDM F14X2 requirements.  If this form is being used to qualify a process change, a Supplier Change Request (SCR) may also be required which is managed by the factory that is consuming the product.</t>
  </si>
  <si>
    <t>continued on page 2</t>
  </si>
  <si>
    <t>Send the forms in native format to the unit contact and the MTIC Paint Lab (email address listed below).</t>
  </si>
  <si>
    <t xml:space="preserve">Ensure that the form revision is not expired (see expiration date at top of page 1).  Best practice is to download a new form from the Global Paint Team SharePoint site for each new project (see link below).  To ensure that current forms are utilized, projects submitted with expired revisions will be rejected.  </t>
  </si>
  <si>
    <t>Primer Cond. Formt</t>
  </si>
  <si>
    <t>leave cell above blank</t>
  </si>
  <si>
    <t>Substrates</t>
  </si>
  <si>
    <t xml:space="preserve">Reporting </t>
  </si>
  <si>
    <t>Testing Lab Information</t>
  </si>
  <si>
    <t>Reason for submission</t>
  </si>
  <si>
    <t>Pretreatment Stages</t>
  </si>
  <si>
    <t>Temperature Class</t>
  </si>
  <si>
    <t>Physical Property Class</t>
  </si>
  <si>
    <t>Designation Builder</t>
  </si>
  <si>
    <t>Validation and Look up tables</t>
  </si>
  <si>
    <t>Revision Expiration: 31 January 2021</t>
  </si>
  <si>
    <t>Silver</t>
  </si>
  <si>
    <t>Hide these columns</t>
  </si>
  <si>
    <t>Testing the form</t>
  </si>
  <si>
    <t>Revision Date: 16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</si>
</sst>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22"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u/>
      <sz val="10"/>
      <name val="Arial"/>
      <family val="2"/>
    </font>
    <font>
      <u/>
      <sz val="10"/>
      <name val="Arial"/>
      <family val="2"/>
    </font>
    <font>
      <b/>
      <sz val="18"/>
      <name val="Arial"/>
      <family val="2"/>
    </font>
    <font>
      <sz val="10"/>
      <color theme="0"/>
      <name val="Arial"/>
      <family val="2"/>
    </font>
    <font>
      <b/>
      <sz val="14"/>
      <name val="Arial"/>
      <family val="2"/>
    </font>
    <font>
      <sz val="9"/>
      <name val="Arial"/>
      <family val="2"/>
    </font>
    <font>
      <b/>
      <sz val="12"/>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b/>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0" fontId="3" fillId="0" borderId="0"/>
    <xf numFmtId="0" fontId="5" fillId="0" borderId="0"/>
    <xf numFmtId="0" fontId="5" fillId="0" borderId="0"/>
    <xf numFmtId="0" fontId="18" fillId="0" borderId="0" applyNumberFormat="0" applyFill="0" applyBorder="0" applyAlignment="0" applyProtection="0">
      <alignment vertical="top"/>
      <protection locked="0"/>
    </xf>
  </cellStyleXfs>
  <cellXfs count="417">
    <xf numFmtId="0" fontId="0" fillId="0" borderId="0" xfId="0"/>
    <xf numFmtId="164" fontId="3" fillId="0" borderId="3" xfId="1" applyNumberFormat="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applyAlignment="1">
      <alignment horizontal="left" wrapText="1" indent="1"/>
    </xf>
    <xf numFmtId="0" fontId="18" fillId="0" borderId="0" xfId="4" applyAlignment="1" applyProtection="1"/>
    <xf numFmtId="0" fontId="17" fillId="0" borderId="5" xfId="1" applyNumberFormat="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17" fillId="0" borderId="5" xfId="1" applyFont="1" applyBorder="1" applyAlignment="1" applyProtection="1">
      <alignment horizontal="center" vertical="center" wrapText="1"/>
      <protection locked="0"/>
    </xf>
    <xf numFmtId="0" fontId="3" fillId="2" borderId="0" xfId="1" applyFill="1" applyBorder="1" applyProtection="1"/>
    <xf numFmtId="0" fontId="17" fillId="0" borderId="3" xfId="1" applyNumberFormat="1" applyFont="1" applyBorder="1" applyAlignment="1" applyProtection="1">
      <alignment horizontal="center" vertical="center" wrapText="1"/>
      <protection locked="0"/>
    </xf>
    <xf numFmtId="164" fontId="3" fillId="0" borderId="11" xfId="1" applyNumberFormat="1" applyFont="1" applyBorder="1" applyAlignment="1" applyProtection="1">
      <alignment horizontal="center" vertical="center" wrapText="1"/>
      <protection locked="0"/>
    </xf>
    <xf numFmtId="0" fontId="6" fillId="2" borderId="7" xfId="1" applyFont="1" applyFill="1" applyBorder="1" applyAlignment="1" applyProtection="1">
      <alignment horizontal="right"/>
    </xf>
    <xf numFmtId="0" fontId="3" fillId="0" borderId="11" xfId="1" applyFont="1" applyBorder="1" applyAlignment="1" applyProtection="1">
      <alignment horizontal="center" vertical="center" wrapText="1"/>
      <protection locked="0"/>
    </xf>
    <xf numFmtId="165" fontId="3" fillId="4" borderId="38" xfId="1" applyNumberFormat="1" applyFill="1" applyBorder="1" applyAlignment="1" applyProtection="1">
      <alignment horizontal="center"/>
      <protection locked="0"/>
    </xf>
    <xf numFmtId="0" fontId="3" fillId="4" borderId="23" xfId="1" applyFont="1" applyFill="1" applyBorder="1" applyProtection="1">
      <protection locked="0"/>
    </xf>
    <xf numFmtId="0" fontId="3" fillId="4" borderId="21" xfId="1" applyFill="1" applyBorder="1" applyProtection="1">
      <protection locked="0"/>
    </xf>
    <xf numFmtId="0" fontId="3" fillId="4" borderId="21" xfId="1" applyFont="1" applyFill="1" applyBorder="1" applyAlignment="1" applyProtection="1">
      <alignment shrinkToFit="1"/>
      <protection locked="0"/>
    </xf>
    <xf numFmtId="0" fontId="3" fillId="4" borderId="21" xfId="1" applyFill="1" applyBorder="1" applyAlignment="1" applyProtection="1">
      <alignment shrinkToFit="1"/>
      <protection locked="0"/>
    </xf>
    <xf numFmtId="0" fontId="3" fillId="4" borderId="21" xfId="1" applyFont="1" applyFill="1" applyBorder="1" applyProtection="1">
      <protection locked="0"/>
    </xf>
    <xf numFmtId="0" fontId="3" fillId="2" borderId="3" xfId="1" applyFill="1" applyBorder="1" applyProtection="1"/>
    <xf numFmtId="0" fontId="3" fillId="4" borderId="26" xfId="1" applyFont="1" applyFill="1" applyBorder="1" applyAlignment="1" applyProtection="1">
      <alignment shrinkToFit="1"/>
      <protection locked="0"/>
    </xf>
    <xf numFmtId="0" fontId="3" fillId="2" borderId="2" xfId="1" applyFill="1" applyBorder="1" applyProtection="1"/>
    <xf numFmtId="0" fontId="3" fillId="2" borderId="2" xfId="1" applyFont="1" applyFill="1" applyBorder="1" applyProtection="1"/>
    <xf numFmtId="0" fontId="13" fillId="2" borderId="0" xfId="1" applyFont="1" applyFill="1" applyBorder="1" applyProtection="1"/>
    <xf numFmtId="0" fontId="3" fillId="2" borderId="0" xfId="1" applyFill="1" applyProtection="1"/>
    <xf numFmtId="0" fontId="3" fillId="2" borderId="0" xfId="1" applyFill="1" applyAlignment="1" applyProtection="1">
      <alignment horizontal="left"/>
    </xf>
    <xf numFmtId="0" fontId="3" fillId="0" borderId="0" xfId="1" applyProtection="1"/>
    <xf numFmtId="0" fontId="6" fillId="0" borderId="0" xfId="1" applyFont="1" applyProtection="1"/>
    <xf numFmtId="0" fontId="3" fillId="0" borderId="0" xfId="1" applyAlignment="1" applyProtection="1">
      <alignment wrapText="1"/>
    </xf>
    <xf numFmtId="0" fontId="6" fillId="0" borderId="13"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3" fillId="0" borderId="0" xfId="1" applyAlignment="1" applyProtection="1"/>
    <xf numFmtId="0" fontId="3" fillId="0" borderId="5" xfId="1" applyFont="1" applyBorder="1" applyAlignment="1" applyProtection="1">
      <alignment horizontal="center" vertical="center" wrapText="1"/>
    </xf>
    <xf numFmtId="0" fontId="3" fillId="0" borderId="9" xfId="1" applyFont="1" applyBorder="1" applyAlignment="1" applyProtection="1">
      <alignment horizontal="left" vertical="center" wrapText="1"/>
    </xf>
    <xf numFmtId="0" fontId="3" fillId="0" borderId="16" xfId="1" applyFont="1" applyBorder="1" applyAlignment="1" applyProtection="1">
      <alignment horizontal="left" vertical="center" wrapText="1"/>
    </xf>
    <xf numFmtId="0" fontId="3" fillId="0" borderId="8" xfId="1" applyFont="1" applyBorder="1" applyAlignment="1" applyProtection="1">
      <alignment horizontal="center" vertical="center" wrapText="1"/>
    </xf>
    <xf numFmtId="0" fontId="3" fillId="0" borderId="10" xfId="1" applyFont="1" applyBorder="1" applyAlignment="1" applyProtection="1">
      <alignment wrapText="1"/>
    </xf>
    <xf numFmtId="0" fontId="2" fillId="2" borderId="2" xfId="0" applyFont="1" applyFill="1" applyBorder="1" applyAlignment="1" applyProtection="1">
      <alignment wrapText="1"/>
    </xf>
    <xf numFmtId="0" fontId="2" fillId="2" borderId="0" xfId="0" applyFont="1" applyFill="1" applyBorder="1" applyAlignment="1" applyProtection="1">
      <alignment wrapText="1"/>
    </xf>
    <xf numFmtId="0" fontId="3" fillId="0" borderId="16" xfId="1" applyBorder="1" applyProtection="1"/>
    <xf numFmtId="0" fontId="3" fillId="0" borderId="16" xfId="1" applyBorder="1" applyProtection="1">
      <protection locked="0"/>
    </xf>
    <xf numFmtId="0" fontId="3" fillId="2" borderId="0" xfId="1" applyFont="1" applyFill="1" applyProtection="1"/>
    <xf numFmtId="0" fontId="3" fillId="0" borderId="0" xfId="1" applyFont="1" applyProtection="1"/>
    <xf numFmtId="0" fontId="3" fillId="2" borderId="17" xfId="1" applyFill="1" applyBorder="1" applyProtection="1"/>
    <xf numFmtId="0" fontId="3" fillId="2" borderId="17" xfId="1" applyFont="1" applyFill="1" applyBorder="1" applyProtection="1"/>
    <xf numFmtId="0" fontId="6" fillId="2" borderId="1" xfId="1" applyFont="1" applyFill="1" applyBorder="1" applyProtection="1"/>
    <xf numFmtId="0" fontId="3" fillId="2" borderId="19" xfId="1" applyFill="1" applyBorder="1" applyProtection="1"/>
    <xf numFmtId="0" fontId="3" fillId="2" borderId="34" xfId="1" applyFont="1" applyFill="1" applyBorder="1" applyProtection="1"/>
    <xf numFmtId="0" fontId="3" fillId="2" borderId="35" xfId="1" applyFont="1" applyFill="1" applyBorder="1" applyProtection="1"/>
    <xf numFmtId="0" fontId="3" fillId="2" borderId="18" xfId="1" applyFont="1" applyFill="1" applyBorder="1" applyProtection="1"/>
    <xf numFmtId="0" fontId="3" fillId="2" borderId="5" xfId="1" applyFill="1" applyBorder="1" applyProtection="1"/>
    <xf numFmtId="0" fontId="3" fillId="4" borderId="26" xfId="1" applyFill="1" applyBorder="1" applyAlignment="1" applyProtection="1">
      <alignment shrinkToFit="1"/>
    </xf>
    <xf numFmtId="0" fontId="3" fillId="2" borderId="80" xfId="1" applyFill="1" applyBorder="1" applyProtection="1"/>
    <xf numFmtId="0" fontId="3" fillId="2" borderId="0" xfId="1" applyFont="1" applyFill="1" applyBorder="1" applyProtection="1"/>
    <xf numFmtId="0" fontId="3" fillId="2" borderId="33" xfId="1" applyFont="1" applyFill="1" applyBorder="1" applyProtection="1"/>
    <xf numFmtId="0" fontId="3" fillId="2" borderId="56" xfId="1" applyFill="1" applyBorder="1" applyProtection="1"/>
    <xf numFmtId="0" fontId="3" fillId="2" borderId="35" xfId="1" applyFill="1" applyBorder="1" applyProtection="1"/>
    <xf numFmtId="0" fontId="3" fillId="2" borderId="24" xfId="1" applyFill="1" applyBorder="1" applyProtection="1"/>
    <xf numFmtId="0" fontId="1" fillId="2" borderId="69" xfId="1" applyFont="1" applyFill="1" applyBorder="1" applyAlignment="1" applyProtection="1">
      <alignment horizontal="right" wrapText="1"/>
    </xf>
    <xf numFmtId="0" fontId="1" fillId="2" borderId="70" xfId="1" applyFont="1" applyFill="1" applyBorder="1" applyAlignment="1" applyProtection="1">
      <alignment horizontal="right" wrapText="1"/>
    </xf>
    <xf numFmtId="0" fontId="3" fillId="0" borderId="0" xfId="1" applyFill="1" applyProtection="1"/>
    <xf numFmtId="0" fontId="3" fillId="0" borderId="22" xfId="1" applyFill="1" applyBorder="1" applyProtection="1">
      <protection locked="0"/>
    </xf>
    <xf numFmtId="0" fontId="3" fillId="4" borderId="80" xfId="1" applyFill="1" applyBorder="1" applyAlignment="1" applyProtection="1">
      <alignment shrinkToFit="1"/>
      <protection locked="0"/>
    </xf>
    <xf numFmtId="0" fontId="3" fillId="2" borderId="87" xfId="1" applyFill="1" applyBorder="1" applyAlignment="1" applyProtection="1">
      <alignment horizontal="left"/>
      <protection locked="0"/>
    </xf>
    <xf numFmtId="0" fontId="3" fillId="0" borderId="26" xfId="1" applyFill="1" applyBorder="1" applyAlignment="1" applyProtection="1">
      <alignment shrinkToFit="1"/>
    </xf>
    <xf numFmtId="0" fontId="3" fillId="4" borderId="80" xfId="1" applyFill="1" applyBorder="1" applyAlignment="1" applyProtection="1">
      <alignment shrinkToFit="1"/>
    </xf>
    <xf numFmtId="0" fontId="3" fillId="0" borderId="16" xfId="1" applyBorder="1" applyAlignment="1" applyProtection="1">
      <alignment horizontal="center"/>
      <protection locked="0"/>
    </xf>
    <xf numFmtId="0" fontId="3" fillId="2" borderId="34" xfId="1" applyFont="1" applyFill="1" applyBorder="1" applyProtection="1"/>
    <xf numFmtId="0" fontId="3" fillId="2" borderId="35" xfId="1" applyFont="1" applyFill="1" applyBorder="1" applyProtection="1"/>
    <xf numFmtId="0" fontId="19" fillId="2" borderId="0" xfId="1" applyFont="1" applyFill="1" applyBorder="1" applyProtection="1"/>
    <xf numFmtId="0" fontId="3" fillId="2" borderId="88" xfId="1" applyFont="1" applyFill="1" applyBorder="1" applyAlignment="1" applyProtection="1"/>
    <xf numFmtId="0" fontId="3" fillId="0" borderId="11" xfId="1" applyFont="1" applyBorder="1" applyAlignment="1" applyProtection="1">
      <alignment horizontal="center" vertical="center" wrapText="1"/>
      <protection locked="0"/>
    </xf>
    <xf numFmtId="0" fontId="6" fillId="2" borderId="0" xfId="1" applyFont="1" applyFill="1" applyAlignment="1" applyProtection="1">
      <alignment horizontal="left"/>
    </xf>
    <xf numFmtId="0" fontId="6" fillId="2" borderId="0" xfId="1" applyFont="1" applyFill="1" applyProtection="1"/>
    <xf numFmtId="0" fontId="3" fillId="2" borderId="21" xfId="1" applyFill="1" applyBorder="1" applyAlignment="1" applyProtection="1">
      <alignment horizontal="left"/>
    </xf>
    <xf numFmtId="0" fontId="3" fillId="0" borderId="0" xfId="1" quotePrefix="1" applyProtection="1"/>
    <xf numFmtId="0" fontId="3" fillId="0" borderId="16" xfId="1" quotePrefix="1" applyFont="1" applyBorder="1" applyAlignment="1" applyProtection="1">
      <alignment horizontal="center" vertical="center" wrapText="1"/>
    </xf>
    <xf numFmtId="0" fontId="15" fillId="0" borderId="3" xfId="1" quotePrefix="1" applyFont="1" applyBorder="1" applyAlignment="1" applyProtection="1">
      <alignment horizontal="center" vertical="center" wrapText="1"/>
    </xf>
    <xf numFmtId="0" fontId="3" fillId="0" borderId="35" xfId="1" applyBorder="1" applyProtection="1"/>
    <xf numFmtId="0" fontId="3" fillId="2" borderId="35" xfId="1" applyFill="1" applyBorder="1" applyAlignment="1" applyProtection="1">
      <alignment horizontal="left"/>
    </xf>
    <xf numFmtId="0" fontId="3" fillId="2" borderId="0" xfId="1" applyFont="1" applyFill="1" applyBorder="1" applyAlignment="1" applyProtection="1">
      <alignment horizontal="left" vertical="center" wrapText="1"/>
    </xf>
    <xf numFmtId="0" fontId="6" fillId="2" borderId="0" xfId="1" applyFont="1" applyFill="1" applyBorder="1" applyAlignment="1" applyProtection="1">
      <alignment horizontal="center" vertical="center" shrinkToFit="1"/>
    </xf>
    <xf numFmtId="0" fontId="3" fillId="2" borderId="0" xfId="1" applyFont="1" applyFill="1" applyBorder="1" applyAlignment="1" applyProtection="1">
      <alignment vertical="center" wrapText="1"/>
    </xf>
    <xf numFmtId="0" fontId="3" fillId="2" borderId="17" xfId="1" applyFont="1" applyFill="1" applyBorder="1" applyAlignment="1" applyProtection="1">
      <alignment horizontal="left" vertical="center" wrapText="1"/>
    </xf>
    <xf numFmtId="0" fontId="6" fillId="2" borderId="17" xfId="1" applyFont="1" applyFill="1" applyBorder="1" applyAlignment="1" applyProtection="1">
      <alignment horizontal="center" vertical="center" shrinkToFit="1"/>
    </xf>
    <xf numFmtId="0" fontId="1" fillId="0" borderId="16" xfId="1" applyFont="1" applyBorder="1" applyAlignment="1" applyProtection="1">
      <alignment horizontal="left" vertical="center" wrapText="1"/>
    </xf>
    <xf numFmtId="0" fontId="3" fillId="2" borderId="0" xfId="0" applyFont="1" applyFill="1" applyAlignment="1">
      <alignment horizontal="left" wrapText="1" indent="1"/>
    </xf>
    <xf numFmtId="0" fontId="0" fillId="0" borderId="0" xfId="0" applyFill="1"/>
    <xf numFmtId="0" fontId="0" fillId="2" borderId="0" xfId="0" applyFill="1"/>
    <xf numFmtId="0" fontId="6" fillId="2" borderId="0" xfId="0" applyFont="1" applyFill="1"/>
    <xf numFmtId="0" fontId="13" fillId="0" borderId="0" xfId="0" applyFont="1" applyFill="1" applyProtection="1">
      <protection locked="0"/>
    </xf>
    <xf numFmtId="0" fontId="13" fillId="0" borderId="0" xfId="0" applyFont="1" applyFill="1" applyProtection="1"/>
    <xf numFmtId="0" fontId="3" fillId="0" borderId="0" xfId="1" applyProtection="1">
      <protection locked="0"/>
    </xf>
    <xf numFmtId="0" fontId="3" fillId="4" borderId="22" xfId="1" applyFont="1" applyFill="1" applyBorder="1" applyProtection="1">
      <protection locked="0"/>
    </xf>
    <xf numFmtId="0" fontId="3" fillId="4" borderId="22" xfId="1" applyFill="1" applyBorder="1" applyAlignment="1" applyProtection="1">
      <alignment horizontal="left"/>
      <protection locked="0"/>
    </xf>
    <xf numFmtId="0" fontId="6" fillId="0" borderId="11" xfId="1" applyFont="1" applyFill="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6" fillId="0" borderId="11" xfId="1" applyFont="1" applyBorder="1" applyAlignment="1" applyProtection="1">
      <alignment horizontal="center" vertical="center" wrapText="1"/>
    </xf>
    <xf numFmtId="0" fontId="6" fillId="0" borderId="16" xfId="1" applyFont="1" applyBorder="1" applyProtection="1"/>
    <xf numFmtId="0" fontId="3" fillId="0" borderId="98" xfId="1" applyFont="1" applyBorder="1" applyAlignment="1" applyProtection="1">
      <alignment horizontal="center" vertical="center" wrapText="1"/>
    </xf>
    <xf numFmtId="164" fontId="3" fillId="0" borderId="98" xfId="1" applyNumberFormat="1" applyFont="1" applyBorder="1" applyAlignment="1" applyProtection="1">
      <alignment horizontal="center" vertical="center" wrapText="1"/>
      <protection locked="0"/>
    </xf>
    <xf numFmtId="0" fontId="3" fillId="0" borderId="71" xfId="1" applyBorder="1" applyAlignment="1" applyProtection="1">
      <alignment horizontal="center"/>
    </xf>
    <xf numFmtId="164" fontId="3" fillId="0" borderId="99" xfId="1" applyNumberFormat="1" applyFont="1" applyBorder="1" applyAlignment="1" applyProtection="1">
      <alignment horizontal="center" vertical="center" wrapText="1"/>
      <protection locked="0"/>
    </xf>
    <xf numFmtId="0" fontId="3" fillId="0" borderId="100" xfId="1" applyFont="1" applyBorder="1" applyAlignment="1" applyProtection="1">
      <alignment horizontal="center" vertical="center" wrapText="1"/>
    </xf>
    <xf numFmtId="0" fontId="3" fillId="0" borderId="101" xfId="1" applyFont="1" applyBorder="1" applyAlignment="1" applyProtection="1">
      <alignment horizontal="center" vertical="center" wrapText="1"/>
    </xf>
    <xf numFmtId="0" fontId="3" fillId="0" borderId="101" xfId="1" applyFont="1" applyBorder="1" applyAlignment="1" applyProtection="1">
      <alignment horizontal="center" vertical="center" wrapText="1"/>
      <protection locked="0"/>
    </xf>
    <xf numFmtId="0" fontId="3" fillId="0" borderId="99" xfId="1" applyFont="1" applyBorder="1" applyAlignment="1" applyProtection="1">
      <alignment horizontal="center" vertical="center" wrapText="1"/>
    </xf>
    <xf numFmtId="0" fontId="3" fillId="0" borderId="99" xfId="1" applyFont="1" applyBorder="1" applyAlignment="1" applyProtection="1">
      <alignment horizontal="center" vertical="center" wrapText="1"/>
      <protection locked="0"/>
    </xf>
    <xf numFmtId="0" fontId="3" fillId="0" borderId="100" xfId="1" applyFont="1" applyBorder="1" applyAlignment="1" applyProtection="1">
      <alignment horizontal="center" vertical="center" wrapText="1"/>
      <protection locked="0"/>
    </xf>
    <xf numFmtId="164" fontId="3" fillId="0" borderId="19" xfId="1" applyNumberFormat="1" applyFont="1" applyBorder="1" applyAlignment="1" applyProtection="1">
      <alignment horizontal="center" vertical="center" wrapText="1"/>
      <protection locked="0"/>
    </xf>
    <xf numFmtId="164" fontId="3" fillId="0" borderId="103" xfId="1" applyNumberFormat="1" applyFont="1" applyBorder="1" applyAlignment="1" applyProtection="1">
      <alignment horizontal="center" vertical="center" wrapText="1"/>
      <protection locked="0"/>
    </xf>
    <xf numFmtId="0" fontId="17" fillId="0" borderId="103" xfId="1" applyNumberFormat="1" applyFont="1" applyBorder="1" applyAlignment="1" applyProtection="1">
      <alignment horizontal="center" vertical="center" wrapText="1"/>
      <protection locked="0"/>
    </xf>
    <xf numFmtId="0" fontId="17" fillId="0" borderId="42" xfId="1" applyNumberFormat="1" applyFont="1" applyBorder="1" applyAlignment="1" applyProtection="1">
      <alignment horizontal="center" vertical="center" wrapText="1"/>
      <protection locked="0"/>
    </xf>
    <xf numFmtId="0" fontId="6" fillId="0" borderId="19" xfId="1" applyFont="1" applyFill="1" applyBorder="1" applyAlignment="1" applyProtection="1">
      <alignment horizontal="center" vertical="center" wrapText="1"/>
    </xf>
    <xf numFmtId="0" fontId="17" fillId="0" borderId="100" xfId="1" applyNumberFormat="1" applyFont="1" applyBorder="1" applyAlignment="1" applyProtection="1">
      <alignment horizontal="center" vertical="center" wrapText="1"/>
      <protection locked="0"/>
    </xf>
    <xf numFmtId="0" fontId="2" fillId="2" borderId="16" xfId="0" applyFont="1" applyFill="1" applyBorder="1" applyAlignment="1" applyProtection="1">
      <alignment wrapText="1"/>
      <protection locked="0"/>
    </xf>
    <xf numFmtId="164" fontId="3" fillId="0" borderId="16" xfId="1" applyNumberFormat="1" applyBorder="1" applyAlignment="1" applyProtection="1">
      <alignment horizontal="center"/>
      <protection locked="0"/>
    </xf>
    <xf numFmtId="0" fontId="0" fillId="2" borderId="0" xfId="0" applyFill="1"/>
    <xf numFmtId="0" fontId="0" fillId="2" borderId="0" xfId="0" applyFill="1"/>
    <xf numFmtId="0" fontId="1" fillId="0" borderId="0" xfId="0" applyFont="1" applyAlignment="1">
      <alignment horizontal="right" vertical="top" wrapText="1"/>
    </xf>
    <xf numFmtId="0" fontId="0" fillId="0" borderId="0" xfId="0" applyAlignment="1">
      <alignment horizontal="left" vertical="top" wrapText="1"/>
    </xf>
    <xf numFmtId="0" fontId="0" fillId="2" borderId="0" xfId="0" applyFill="1" applyAlignment="1">
      <alignment vertical="top"/>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3" fillId="2" borderId="0" xfId="1" applyFill="1" applyAlignment="1" applyProtection="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4" fillId="0" borderId="0" xfId="1" applyFont="1" applyAlignment="1" applyProtection="1"/>
    <xf numFmtId="0" fontId="18" fillId="2" borderId="0" xfId="4" applyFill="1" applyAlignment="1" applyProtection="1"/>
    <xf numFmtId="0" fontId="16" fillId="2" borderId="0" xfId="0" applyFont="1" applyFill="1" applyAlignment="1">
      <alignment horizontal="center"/>
    </xf>
    <xf numFmtId="0" fontId="3" fillId="2" borderId="95" xfId="0" applyFont="1" applyFill="1" applyBorder="1" applyAlignment="1">
      <alignment horizontal="center"/>
    </xf>
    <xf numFmtId="0" fontId="0" fillId="2" borderId="96" xfId="0" applyFill="1" applyBorder="1" applyAlignment="1">
      <alignment horizontal="center"/>
    </xf>
    <xf numFmtId="0" fontId="3" fillId="2" borderId="0" xfId="0" applyFont="1" applyFill="1"/>
    <xf numFmtId="0" fontId="0" fillId="2" borderId="0" xfId="0" applyFill="1"/>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0" fillId="2" borderId="92" xfId="0" applyFill="1" applyBorder="1" applyAlignment="1">
      <alignment horizontal="center"/>
    </xf>
    <xf numFmtId="0" fontId="0" fillId="2" borderId="93" xfId="0" applyFill="1" applyBorder="1" applyAlignment="1">
      <alignment horizontal="center"/>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2" borderId="92" xfId="0" applyFont="1" applyFill="1" applyBorder="1" applyAlignment="1">
      <alignment horizontal="center"/>
    </xf>
    <xf numFmtId="0" fontId="3" fillId="2" borderId="93" xfId="0" applyFont="1" applyFill="1" applyBorder="1" applyAlignment="1">
      <alignment horizontal="center"/>
    </xf>
    <xf numFmtId="0" fontId="0" fillId="2" borderId="94" xfId="0" applyFill="1" applyBorder="1" applyAlignment="1">
      <alignment horizontal="center"/>
    </xf>
    <xf numFmtId="0" fontId="3" fillId="2" borderId="0" xfId="0" applyFont="1" applyFill="1" applyAlignment="1">
      <alignment horizontal="left" wrapText="1" indent="1"/>
    </xf>
    <xf numFmtId="0" fontId="3" fillId="2" borderId="0" xfId="0" applyFont="1" applyFill="1" applyAlignment="1">
      <alignment horizontal="left" wrapText="1"/>
    </xf>
    <xf numFmtId="0" fontId="18" fillId="2" borderId="0" xfId="4" applyFill="1" applyAlignment="1" applyProtection="1">
      <alignment horizontal="left" vertical="top" wrapText="1"/>
    </xf>
    <xf numFmtId="0" fontId="0" fillId="0" borderId="0" xfId="0" applyFill="1" applyAlignment="1">
      <alignment horizontal="center"/>
    </xf>
    <xf numFmtId="0" fontId="20" fillId="2" borderId="0" xfId="0" applyFont="1" applyFill="1" applyAlignment="1">
      <alignment horizontal="left" vertical="top" wrapText="1"/>
    </xf>
    <xf numFmtId="0" fontId="17" fillId="2" borderId="0" xfId="0" applyFont="1" applyFill="1" applyAlignment="1">
      <alignment horizontal="left" wrapText="1" indent="1"/>
    </xf>
    <xf numFmtId="0" fontId="7" fillId="2" borderId="0" xfId="0" applyFont="1" applyFill="1" applyAlignment="1">
      <alignment horizontal="center"/>
    </xf>
    <xf numFmtId="0" fontId="20" fillId="2" borderId="0" xfId="0" applyFont="1" applyFill="1" applyAlignment="1">
      <alignment horizontal="left" wrapText="1" indent="1"/>
    </xf>
    <xf numFmtId="0" fontId="3" fillId="0" borderId="0" xfId="0" applyFont="1" applyFill="1" applyAlignment="1"/>
    <xf numFmtId="0" fontId="18" fillId="0" borderId="0" xfId="4" applyFill="1" applyAlignment="1" applyProtection="1">
      <alignment horizontal="left"/>
    </xf>
    <xf numFmtId="0" fontId="15" fillId="0" borderId="0" xfId="0" applyFont="1" applyAlignment="1">
      <alignment horizontal="right" vertical="top" wrapText="1"/>
    </xf>
    <xf numFmtId="0" fontId="15" fillId="0" borderId="0" xfId="0" applyFont="1" applyAlignment="1">
      <alignment horizontal="left" vertical="top" wrapText="1"/>
    </xf>
    <xf numFmtId="0" fontId="18" fillId="2" borderId="0" xfId="4" applyFill="1" applyAlignment="1" applyProtection="1">
      <alignment horizontal="left" vertical="top" shrinkToFit="1"/>
    </xf>
    <xf numFmtId="0" fontId="3" fillId="2" borderId="0" xfId="0" applyFont="1" applyFill="1" applyAlignment="1">
      <alignment horizontal="left" vertical="top" shrinkToFit="1"/>
    </xf>
    <xf numFmtId="0" fontId="0" fillId="2" borderId="97" xfId="0" applyFill="1" applyBorder="1" applyAlignment="1">
      <alignment horizontal="center"/>
    </xf>
    <xf numFmtId="0" fontId="6" fillId="0" borderId="91" xfId="0" applyFont="1" applyBorder="1" applyAlignment="1">
      <alignment horizontal="center" vertical="center" wrapText="1"/>
    </xf>
    <xf numFmtId="0" fontId="3" fillId="2" borderId="31" xfId="1" applyFont="1" applyFill="1" applyBorder="1" applyProtection="1"/>
    <xf numFmtId="0" fontId="3" fillId="2" borderId="24" xfId="1" applyFont="1" applyFill="1" applyBorder="1" applyProtection="1"/>
    <xf numFmtId="0" fontId="3" fillId="2" borderId="25" xfId="1" applyFont="1" applyFill="1" applyBorder="1" applyProtection="1"/>
    <xf numFmtId="0" fontId="3" fillId="4" borderId="23" xfId="1" applyFont="1" applyFill="1" applyBorder="1" applyProtection="1">
      <protection locked="0"/>
    </xf>
    <xf numFmtId="0" fontId="3" fillId="4" borderId="24" xfId="1" applyFill="1" applyBorder="1" applyProtection="1">
      <protection locked="0"/>
    </xf>
    <xf numFmtId="0" fontId="3" fillId="4" borderId="25" xfId="1" applyFill="1" applyBorder="1" applyProtection="1">
      <protection locked="0"/>
    </xf>
    <xf numFmtId="0" fontId="3" fillId="2" borderId="34" xfId="1" applyFont="1" applyFill="1" applyBorder="1" applyProtection="1"/>
    <xf numFmtId="0" fontId="3" fillId="2" borderId="35" xfId="1" applyFont="1" applyFill="1" applyBorder="1" applyProtection="1"/>
    <xf numFmtId="0" fontId="3" fillId="2" borderId="33" xfId="1" applyFont="1" applyFill="1" applyBorder="1" applyProtection="1"/>
    <xf numFmtId="0" fontId="13" fillId="2" borderId="44" xfId="1" applyFont="1" applyFill="1" applyBorder="1" applyProtection="1">
      <protection locked="0"/>
    </xf>
    <xf numFmtId="0" fontId="13" fillId="2" borderId="45" xfId="1" applyFont="1" applyFill="1" applyBorder="1" applyProtection="1">
      <protection locked="0"/>
    </xf>
    <xf numFmtId="0" fontId="13" fillId="2" borderId="79" xfId="1" applyFont="1" applyFill="1" applyBorder="1" applyProtection="1">
      <protection locked="0"/>
    </xf>
    <xf numFmtId="0" fontId="12" fillId="2" borderId="0" xfId="1" applyFont="1" applyFill="1" applyAlignment="1" applyProtection="1">
      <alignment horizontal="center"/>
    </xf>
    <xf numFmtId="0" fontId="14" fillId="2" borderId="0" xfId="1" applyFont="1" applyFill="1" applyAlignment="1" applyProtection="1">
      <alignment horizontal="center"/>
    </xf>
    <xf numFmtId="0" fontId="3" fillId="4" borderId="23" xfId="1" applyFont="1" applyFill="1" applyBorder="1" applyAlignment="1" applyProtection="1">
      <alignment horizontal="center"/>
    </xf>
    <xf numFmtId="0" fontId="3" fillId="4" borderId="24" xfId="1" applyFont="1" applyFill="1" applyBorder="1" applyAlignment="1" applyProtection="1">
      <alignment horizontal="center"/>
    </xf>
    <xf numFmtId="0" fontId="3" fillId="4" borderId="25" xfId="1" applyFont="1" applyFill="1" applyBorder="1" applyAlignment="1" applyProtection="1">
      <alignment horizontal="center"/>
    </xf>
    <xf numFmtId="0" fontId="3" fillId="3" borderId="27" xfId="1" applyFont="1" applyFill="1" applyBorder="1" applyAlignment="1" applyProtection="1">
      <alignment horizontal="center"/>
    </xf>
    <xf numFmtId="0" fontId="3" fillId="3" borderId="47" xfId="1" applyFont="1" applyFill="1" applyBorder="1" applyAlignment="1" applyProtection="1">
      <alignment horizontal="center"/>
    </xf>
    <xf numFmtId="0" fontId="3" fillId="3" borderId="28" xfId="1" applyFont="1" applyFill="1" applyBorder="1" applyAlignment="1" applyProtection="1">
      <alignment horizontal="center"/>
    </xf>
    <xf numFmtId="0" fontId="3" fillId="4" borderId="44" xfId="1" applyFont="1" applyFill="1" applyBorder="1" applyAlignment="1" applyProtection="1">
      <alignment horizontal="left"/>
      <protection locked="0"/>
    </xf>
    <xf numFmtId="0" fontId="3" fillId="4" borderId="45" xfId="1" applyFont="1" applyFill="1" applyBorder="1" applyAlignment="1" applyProtection="1">
      <alignment horizontal="left"/>
      <protection locked="0"/>
    </xf>
    <xf numFmtId="0" fontId="3" fillId="4" borderId="52" xfId="1" applyFont="1" applyFill="1" applyBorder="1" applyAlignment="1" applyProtection="1">
      <alignment horizontal="left"/>
      <protection locked="0"/>
    </xf>
    <xf numFmtId="0" fontId="3" fillId="4" borderId="35" xfId="1" applyFont="1" applyFill="1" applyBorder="1" applyAlignment="1" applyProtection="1">
      <alignment horizontal="left"/>
      <protection locked="0"/>
    </xf>
    <xf numFmtId="0" fontId="3" fillId="2" borderId="31" xfId="1" applyFont="1" applyFill="1" applyBorder="1" applyAlignment="1" applyProtection="1">
      <alignment horizontal="left"/>
    </xf>
    <xf numFmtId="0" fontId="3" fillId="2" borderId="24" xfId="1" applyFont="1" applyFill="1" applyBorder="1" applyAlignment="1" applyProtection="1">
      <alignment horizontal="left"/>
    </xf>
    <xf numFmtId="0" fontId="3" fillId="2" borderId="25" xfId="1" applyFont="1" applyFill="1" applyBorder="1" applyAlignment="1" applyProtection="1">
      <alignment horizontal="left"/>
    </xf>
    <xf numFmtId="0" fontId="3" fillId="4" borderId="23" xfId="1" applyFont="1" applyFill="1" applyBorder="1" applyAlignment="1" applyProtection="1">
      <alignment horizontal="left"/>
      <protection locked="0"/>
    </xf>
    <xf numFmtId="0" fontId="3" fillId="4" borderId="24" xfId="1" applyFont="1" applyFill="1" applyBorder="1" applyAlignment="1" applyProtection="1">
      <alignment horizontal="left"/>
      <protection locked="0"/>
    </xf>
    <xf numFmtId="0" fontId="3" fillId="4" borderId="25" xfId="1" applyFont="1" applyFill="1" applyBorder="1" applyAlignment="1" applyProtection="1">
      <alignment horizontal="left"/>
      <protection locked="0"/>
    </xf>
    <xf numFmtId="0" fontId="3" fillId="4" borderId="23" xfId="1" applyFont="1" applyFill="1" applyBorder="1" applyAlignment="1" applyProtection="1">
      <alignment shrinkToFit="1"/>
      <protection locked="0"/>
    </xf>
    <xf numFmtId="0" fontId="3" fillId="4" borderId="25" xfId="1" applyFill="1" applyBorder="1" applyAlignment="1" applyProtection="1">
      <alignment shrinkToFit="1"/>
      <protection locked="0"/>
    </xf>
    <xf numFmtId="0" fontId="3" fillId="2" borderId="23" xfId="1" applyFont="1" applyFill="1" applyBorder="1" applyProtection="1"/>
    <xf numFmtId="49" fontId="3" fillId="4" borderId="23" xfId="1" applyNumberFormat="1" applyFont="1" applyFill="1" applyBorder="1" applyAlignment="1" applyProtection="1">
      <alignment shrinkToFit="1"/>
      <protection locked="0"/>
    </xf>
    <xf numFmtId="49" fontId="3" fillId="4" borderId="29" xfId="1" applyNumberFormat="1" applyFont="1" applyFill="1" applyBorder="1" applyAlignment="1" applyProtection="1">
      <alignment shrinkToFit="1"/>
      <protection locked="0"/>
    </xf>
    <xf numFmtId="0" fontId="3" fillId="4" borderId="29" xfId="1" applyFill="1" applyBorder="1" applyAlignment="1" applyProtection="1">
      <alignment shrinkToFit="1"/>
      <protection locked="0"/>
    </xf>
    <xf numFmtId="0" fontId="3" fillId="4" borderId="29" xfId="1" applyFont="1" applyFill="1" applyBorder="1" applyAlignment="1" applyProtection="1">
      <alignment shrinkToFit="1"/>
      <protection locked="0"/>
    </xf>
    <xf numFmtId="0" fontId="3" fillId="2" borderId="20" xfId="1" applyFont="1" applyFill="1" applyBorder="1" applyProtection="1"/>
    <xf numFmtId="0" fontId="3" fillId="2" borderId="21" xfId="1" applyFont="1" applyFill="1" applyBorder="1" applyProtection="1"/>
    <xf numFmtId="0" fontId="3" fillId="4" borderId="23" xfId="1" applyFill="1" applyBorder="1" applyAlignment="1" applyProtection="1">
      <alignment shrinkToFit="1"/>
      <protection locked="0"/>
    </xf>
    <xf numFmtId="0" fontId="3" fillId="4" borderId="21" xfId="1" applyFill="1" applyBorder="1" applyAlignment="1" applyProtection="1">
      <alignment shrinkToFit="1"/>
      <protection locked="0"/>
    </xf>
    <xf numFmtId="0" fontId="3" fillId="4" borderId="22" xfId="1" applyFill="1" applyBorder="1" applyAlignment="1" applyProtection="1">
      <alignment shrinkToFit="1"/>
      <protection locked="0"/>
    </xf>
    <xf numFmtId="0" fontId="3" fillId="4" borderId="23" xfId="1" applyFont="1" applyFill="1" applyBorder="1" applyAlignment="1" applyProtection="1">
      <alignment horizontal="left" shrinkToFit="1"/>
      <protection locked="0"/>
    </xf>
    <xf numFmtId="0" fontId="3" fillId="4" borderId="25" xfId="1" applyFill="1" applyBorder="1" applyAlignment="1" applyProtection="1">
      <alignment horizontal="left" shrinkToFit="1"/>
      <protection locked="0"/>
    </xf>
    <xf numFmtId="0" fontId="3" fillId="0" borderId="23" xfId="1" applyFont="1" applyBorder="1" applyProtection="1"/>
    <xf numFmtId="0" fontId="3" fillId="0" borderId="24" xfId="1" applyFont="1" applyBorder="1" applyProtection="1"/>
    <xf numFmtId="0" fontId="3" fillId="0" borderId="25" xfId="1" applyFont="1" applyBorder="1" applyProtection="1"/>
    <xf numFmtId="0" fontId="3" fillId="2" borderId="32" xfId="1" applyFont="1" applyFill="1" applyBorder="1" applyProtection="1"/>
    <xf numFmtId="0" fontId="3" fillId="2" borderId="28" xfId="1" applyFont="1" applyFill="1" applyBorder="1" applyProtection="1"/>
    <xf numFmtId="0" fontId="3" fillId="4" borderId="27" xfId="1" applyFont="1" applyFill="1" applyBorder="1" applyAlignment="1" applyProtection="1">
      <alignment shrinkToFit="1"/>
      <protection locked="0"/>
    </xf>
    <xf numFmtId="0" fontId="3" fillId="4" borderId="28" xfId="1" applyFill="1" applyBorder="1" applyAlignment="1" applyProtection="1">
      <alignment shrinkToFit="1"/>
      <protection locked="0"/>
    </xf>
    <xf numFmtId="0" fontId="3" fillId="2" borderId="50" xfId="1" applyFont="1" applyFill="1" applyBorder="1" applyProtection="1"/>
    <xf numFmtId="0" fontId="3" fillId="2" borderId="51" xfId="1" applyFont="1" applyFill="1" applyBorder="1" applyProtection="1"/>
    <xf numFmtId="0" fontId="3" fillId="0" borderId="32" xfId="1" applyBorder="1" applyProtection="1"/>
    <xf numFmtId="0" fontId="3" fillId="0" borderId="47" xfId="1" applyBorder="1" applyProtection="1"/>
    <xf numFmtId="0" fontId="3" fillId="0" borderId="26" xfId="1" applyFont="1" applyFill="1" applyBorder="1" applyAlignment="1" applyProtection="1">
      <alignment vertical="top" wrapText="1" shrinkToFit="1"/>
      <protection locked="0"/>
    </xf>
    <xf numFmtId="0" fontId="3" fillId="0" borderId="26" xfId="1" applyFill="1" applyBorder="1" applyAlignment="1" applyProtection="1">
      <alignment vertical="top" wrapText="1" shrinkToFit="1"/>
      <protection locked="0"/>
    </xf>
    <xf numFmtId="0" fontId="3" fillId="0" borderId="37" xfId="1" applyFill="1" applyBorder="1" applyAlignment="1" applyProtection="1">
      <alignment vertical="top" wrapText="1" shrinkToFit="1"/>
      <protection locked="0"/>
    </xf>
    <xf numFmtId="0" fontId="13" fillId="2" borderId="23" xfId="1" applyFont="1" applyFill="1" applyBorder="1" applyProtection="1"/>
    <xf numFmtId="0" fontId="13" fillId="2" borderId="24" xfId="1" applyFont="1" applyFill="1" applyBorder="1" applyProtection="1"/>
    <xf numFmtId="0" fontId="13" fillId="2" borderId="25" xfId="1" applyFont="1" applyFill="1" applyBorder="1" applyProtection="1"/>
    <xf numFmtId="0" fontId="3" fillId="2" borderId="22" xfId="1" applyFill="1" applyBorder="1" applyProtection="1"/>
    <xf numFmtId="0" fontId="3" fillId="4" borderId="21" xfId="1" applyFont="1" applyFill="1" applyBorder="1" applyAlignment="1" applyProtection="1">
      <alignment shrinkToFit="1"/>
      <protection locked="0"/>
    </xf>
    <xf numFmtId="0" fontId="3" fillId="4" borderId="23" xfId="1" applyFill="1" applyBorder="1" applyAlignment="1" applyProtection="1">
      <alignment horizontal="left" shrinkToFit="1"/>
      <protection locked="0"/>
    </xf>
    <xf numFmtId="0" fontId="3" fillId="2" borderId="30" xfId="1" applyFont="1" applyFill="1" applyBorder="1" applyProtection="1"/>
    <xf numFmtId="0" fontId="3" fillId="2" borderId="26" xfId="1" applyFont="1" applyFill="1" applyBorder="1" applyProtection="1"/>
    <xf numFmtId="0" fontId="13" fillId="2" borderId="26" xfId="1" applyFont="1" applyFill="1" applyBorder="1" applyProtection="1"/>
    <xf numFmtId="0" fontId="3" fillId="2" borderId="26" xfId="1" applyFont="1" applyFill="1" applyBorder="1" applyProtection="1">
      <protection locked="0"/>
    </xf>
    <xf numFmtId="0" fontId="3" fillId="2" borderId="37" xfId="1" applyFill="1" applyBorder="1" applyProtection="1">
      <protection locked="0"/>
    </xf>
    <xf numFmtId="0" fontId="6" fillId="2" borderId="81" xfId="1" applyFont="1" applyFill="1" applyBorder="1" applyProtection="1"/>
    <xf numFmtId="0" fontId="6" fillId="2" borderId="82" xfId="1" applyFont="1" applyFill="1" applyBorder="1" applyProtection="1"/>
    <xf numFmtId="0" fontId="3" fillId="2" borderId="2" xfId="1" applyFont="1" applyFill="1" applyBorder="1" applyProtection="1"/>
    <xf numFmtId="0" fontId="3" fillId="2" borderId="19" xfId="1" applyFont="1" applyFill="1" applyBorder="1" applyProtection="1"/>
    <xf numFmtId="0" fontId="3" fillId="3" borderId="21" xfId="1" applyFill="1" applyBorder="1" applyProtection="1">
      <protection locked="0"/>
    </xf>
    <xf numFmtId="0" fontId="3" fillId="3" borderId="22" xfId="1" applyFill="1" applyBorder="1" applyProtection="1">
      <protection locked="0"/>
    </xf>
    <xf numFmtId="0" fontId="3" fillId="2" borderId="20" xfId="1" applyFont="1" applyFill="1" applyBorder="1" applyAlignment="1" applyProtection="1">
      <alignment wrapText="1"/>
    </xf>
    <xf numFmtId="0" fontId="3" fillId="2" borderId="21" xfId="1" applyFont="1" applyFill="1" applyBorder="1" applyAlignment="1" applyProtection="1">
      <alignment wrapText="1"/>
    </xf>
    <xf numFmtId="0" fontId="3" fillId="2" borderId="21" xfId="1" applyFill="1" applyBorder="1" applyProtection="1"/>
    <xf numFmtId="0" fontId="3" fillId="4" borderId="52" xfId="1" applyFont="1" applyFill="1" applyBorder="1" applyAlignment="1" applyProtection="1">
      <alignment shrinkToFit="1"/>
    </xf>
    <xf numFmtId="0" fontId="3" fillId="4" borderId="55" xfId="1" applyFill="1" applyBorder="1" applyAlignment="1" applyProtection="1">
      <alignment shrinkToFit="1"/>
    </xf>
    <xf numFmtId="0" fontId="3" fillId="4" borderId="52" xfId="1" applyFill="1" applyBorder="1" applyAlignment="1" applyProtection="1">
      <alignment shrinkToFit="1"/>
      <protection locked="0"/>
    </xf>
    <xf numFmtId="0" fontId="3" fillId="4" borderId="55" xfId="1" applyFill="1" applyBorder="1" applyAlignment="1" applyProtection="1">
      <alignment shrinkToFit="1"/>
      <protection locked="0"/>
    </xf>
    <xf numFmtId="0" fontId="3" fillId="2" borderId="21" xfId="1" applyFont="1" applyFill="1" applyBorder="1" applyProtection="1">
      <protection locked="0"/>
    </xf>
    <xf numFmtId="0" fontId="3" fillId="2" borderId="22" xfId="1" applyFill="1" applyBorder="1" applyProtection="1">
      <protection locked="0"/>
    </xf>
    <xf numFmtId="0" fontId="3" fillId="2" borderId="84" xfId="1" applyFont="1" applyFill="1" applyBorder="1" applyProtection="1"/>
    <xf numFmtId="0" fontId="3" fillId="2" borderId="80" xfId="1" applyFont="1" applyFill="1" applyBorder="1" applyProtection="1"/>
    <xf numFmtId="0" fontId="3" fillId="2" borderId="85" xfId="1" applyFont="1" applyFill="1" applyBorder="1" applyProtection="1"/>
    <xf numFmtId="0" fontId="3" fillId="2" borderId="17" xfId="1" applyFont="1" applyFill="1" applyBorder="1" applyProtection="1"/>
    <xf numFmtId="0" fontId="3" fillId="2" borderId="86" xfId="1" applyFont="1" applyFill="1" applyBorder="1" applyProtection="1"/>
    <xf numFmtId="0" fontId="3" fillId="4" borderId="21" xfId="1" applyFont="1" applyFill="1" applyBorder="1" applyProtection="1">
      <protection locked="0"/>
    </xf>
    <xf numFmtId="0" fontId="3" fillId="4" borderId="22" xfId="1" applyFill="1" applyBorder="1" applyProtection="1">
      <protection locked="0"/>
    </xf>
    <xf numFmtId="0" fontId="3" fillId="2" borderId="27" xfId="1" applyFont="1" applyFill="1" applyBorder="1" applyProtection="1"/>
    <xf numFmtId="0" fontId="3" fillId="2" borderId="47" xfId="1" applyFont="1" applyFill="1" applyBorder="1" applyProtection="1"/>
    <xf numFmtId="0" fontId="6" fillId="2" borderId="6" xfId="1" applyFont="1" applyFill="1" applyBorder="1" applyProtection="1"/>
    <xf numFmtId="0" fontId="6" fillId="2" borderId="7" xfId="1" applyFont="1" applyFill="1" applyBorder="1" applyProtection="1"/>
    <xf numFmtId="0" fontId="6" fillId="2" borderId="8" xfId="1" applyFont="1" applyFill="1" applyBorder="1" applyProtection="1"/>
    <xf numFmtId="0" fontId="3" fillId="2" borderId="52" xfId="1" applyFont="1" applyFill="1" applyBorder="1" applyProtection="1"/>
    <xf numFmtId="0" fontId="3" fillId="2" borderId="36" xfId="1" applyFont="1" applyFill="1" applyBorder="1" applyProtection="1"/>
    <xf numFmtId="0" fontId="3" fillId="3" borderId="52" xfId="1" applyFont="1" applyFill="1" applyBorder="1" applyProtection="1">
      <protection locked="0"/>
    </xf>
    <xf numFmtId="0" fontId="3" fillId="3" borderId="55" xfId="1" applyFont="1" applyFill="1" applyBorder="1" applyProtection="1">
      <protection locked="0"/>
    </xf>
    <xf numFmtId="0" fontId="3" fillId="2" borderId="54" xfId="1" applyFont="1" applyFill="1" applyBorder="1" applyProtection="1"/>
    <xf numFmtId="0" fontId="3" fillId="2" borderId="48" xfId="1" applyFont="1" applyFill="1" applyBorder="1" applyProtection="1"/>
    <xf numFmtId="0" fontId="3" fillId="4" borderId="48" xfId="1" applyFill="1" applyBorder="1" applyProtection="1">
      <protection locked="0"/>
    </xf>
    <xf numFmtId="0" fontId="13" fillId="2" borderId="57" xfId="1" applyFont="1" applyFill="1" applyBorder="1" applyProtection="1"/>
    <xf numFmtId="0" fontId="13" fillId="2" borderId="53" xfId="1" applyFont="1" applyFill="1" applyBorder="1" applyProtection="1"/>
    <xf numFmtId="0" fontId="13" fillId="2" borderId="58" xfId="1" applyFont="1" applyFill="1" applyBorder="1" applyProtection="1"/>
    <xf numFmtId="0" fontId="3" fillId="2" borderId="57" xfId="1" applyFont="1" applyFill="1" applyBorder="1" applyAlignment="1" applyProtection="1">
      <alignment shrinkToFit="1"/>
      <protection locked="0"/>
    </xf>
    <xf numFmtId="0" fontId="3" fillId="2" borderId="77" xfId="1" applyFill="1" applyBorder="1" applyAlignment="1" applyProtection="1">
      <alignment shrinkToFit="1"/>
      <protection locked="0"/>
    </xf>
    <xf numFmtId="0" fontId="11" fillId="2" borderId="40" xfId="1" applyFont="1" applyFill="1" applyBorder="1" applyProtection="1"/>
    <xf numFmtId="0" fontId="11" fillId="2" borderId="41" xfId="1" applyFont="1" applyFill="1" applyBorder="1" applyProtection="1"/>
    <xf numFmtId="0" fontId="11" fillId="2" borderId="42" xfId="1" applyFont="1" applyFill="1" applyBorder="1" applyProtection="1"/>
    <xf numFmtId="0" fontId="3" fillId="2" borderId="43" xfId="1" applyFont="1" applyFill="1" applyBorder="1" applyProtection="1"/>
    <xf numFmtId="0" fontId="3" fillId="2" borderId="39" xfId="1" applyFont="1" applyFill="1" applyBorder="1" applyProtection="1"/>
    <xf numFmtId="0" fontId="3" fillId="4" borderId="39" xfId="1" applyFill="1" applyBorder="1" applyProtection="1">
      <protection locked="0"/>
    </xf>
    <xf numFmtId="0" fontId="13" fillId="2" borderId="44" xfId="1" applyFont="1" applyFill="1" applyBorder="1" applyProtection="1"/>
    <xf numFmtId="0" fontId="13" fillId="2" borderId="45" xfId="1" applyFont="1" applyFill="1" applyBorder="1" applyProtection="1"/>
    <xf numFmtId="0" fontId="13" fillId="2" borderId="46" xfId="1" applyFont="1" applyFill="1" applyBorder="1" applyProtection="1"/>
    <xf numFmtId="0" fontId="3" fillId="3" borderId="23" xfId="1" applyFont="1" applyFill="1" applyBorder="1" applyProtection="1">
      <protection locked="0"/>
    </xf>
    <xf numFmtId="0" fontId="3" fillId="3" borderId="29" xfId="1" applyFont="1" applyFill="1" applyBorder="1" applyProtection="1">
      <protection locked="0"/>
    </xf>
    <xf numFmtId="0" fontId="1" fillId="2" borderId="40" xfId="1" applyFont="1" applyFill="1" applyBorder="1" applyAlignment="1" applyProtection="1">
      <alignment wrapText="1"/>
    </xf>
    <xf numFmtId="0" fontId="1" fillId="2" borderId="41" xfId="1" applyFont="1" applyFill="1" applyBorder="1" applyAlignment="1" applyProtection="1">
      <alignment wrapText="1"/>
    </xf>
    <xf numFmtId="0" fontId="2" fillId="2" borderId="59" xfId="1" applyFont="1" applyFill="1" applyBorder="1" applyAlignment="1" applyProtection="1">
      <alignment shrinkToFit="1"/>
      <protection locked="0"/>
    </xf>
    <xf numFmtId="0" fontId="2" fillId="2" borderId="41" xfId="1" applyFont="1" applyFill="1" applyBorder="1" applyAlignment="1" applyProtection="1">
      <alignment shrinkToFit="1"/>
      <protection locked="0"/>
    </xf>
    <xf numFmtId="0" fontId="2" fillId="2" borderId="60" xfId="1" applyFont="1" applyFill="1" applyBorder="1" applyAlignment="1" applyProtection="1">
      <alignment shrinkToFit="1"/>
      <protection locked="0"/>
    </xf>
    <xf numFmtId="0" fontId="1" fillId="2" borderId="59" xfId="1" applyFont="1" applyFill="1" applyBorder="1" applyAlignment="1" applyProtection="1">
      <alignment horizontal="right" wrapText="1"/>
    </xf>
    <xf numFmtId="0" fontId="1" fillId="2" borderId="60" xfId="1" applyFont="1" applyFill="1" applyBorder="1" applyAlignment="1" applyProtection="1">
      <alignment horizontal="right" wrapText="1"/>
    </xf>
    <xf numFmtId="0" fontId="2" fillId="2" borderId="42" xfId="1" applyFont="1" applyFill="1" applyBorder="1" applyAlignment="1" applyProtection="1">
      <alignment shrinkToFit="1"/>
      <protection locked="0"/>
    </xf>
    <xf numFmtId="0" fontId="1" fillId="2" borderId="71" xfId="1" applyFont="1" applyFill="1" applyBorder="1" applyAlignment="1" applyProtection="1">
      <alignment wrapText="1"/>
    </xf>
    <xf numFmtId="0" fontId="1" fillId="2" borderId="62" xfId="1" applyFont="1" applyFill="1" applyBorder="1" applyAlignment="1" applyProtection="1">
      <alignment wrapText="1"/>
    </xf>
    <xf numFmtId="0" fontId="2" fillId="2" borderId="61" xfId="1" applyFont="1" applyFill="1" applyBorder="1" applyAlignment="1" applyProtection="1">
      <alignment shrinkToFit="1"/>
      <protection locked="0"/>
    </xf>
    <xf numFmtId="0" fontId="2" fillId="2" borderId="62" xfId="1" applyFont="1" applyFill="1" applyBorder="1" applyAlignment="1" applyProtection="1">
      <alignment shrinkToFit="1"/>
      <protection locked="0"/>
    </xf>
    <xf numFmtId="0" fontId="2" fillId="2" borderId="63" xfId="1" applyFont="1" applyFill="1" applyBorder="1" applyAlignment="1" applyProtection="1">
      <alignment shrinkToFit="1"/>
      <protection locked="0"/>
    </xf>
    <xf numFmtId="0" fontId="1" fillId="2" borderId="61" xfId="1" applyFont="1" applyFill="1" applyBorder="1" applyAlignment="1" applyProtection="1">
      <alignment horizontal="right" wrapText="1"/>
    </xf>
    <xf numFmtId="0" fontId="1" fillId="2" borderId="63" xfId="1" applyFont="1" applyFill="1" applyBorder="1" applyAlignment="1" applyProtection="1">
      <alignment horizontal="right" wrapText="1"/>
    </xf>
    <xf numFmtId="0" fontId="2" fillId="2" borderId="73" xfId="1" applyFont="1" applyFill="1" applyBorder="1" applyAlignment="1" applyProtection="1">
      <alignment shrinkToFit="1"/>
      <protection locked="0"/>
    </xf>
    <xf numFmtId="0" fontId="6" fillId="2" borderId="2" xfId="1" applyFont="1" applyFill="1" applyBorder="1" applyAlignment="1" applyProtection="1">
      <alignment wrapText="1"/>
    </xf>
    <xf numFmtId="0" fontId="3" fillId="3" borderId="1" xfId="1" applyFont="1" applyFill="1" applyBorder="1" applyAlignment="1" applyProtection="1">
      <alignment vertical="top" wrapText="1"/>
      <protection locked="0"/>
    </xf>
    <xf numFmtId="0" fontId="3" fillId="3" borderId="2" xfId="1" applyFont="1" applyFill="1" applyBorder="1" applyAlignment="1" applyProtection="1">
      <alignment vertical="top" wrapText="1"/>
      <protection locked="0"/>
    </xf>
    <xf numFmtId="0" fontId="3" fillId="3" borderId="19" xfId="1" applyFont="1" applyFill="1" applyBorder="1" applyAlignment="1" applyProtection="1">
      <alignment vertical="top" wrapText="1"/>
      <protection locked="0"/>
    </xf>
    <xf numFmtId="0" fontId="3" fillId="3" borderId="18" xfId="1" applyFont="1" applyFill="1" applyBorder="1" applyAlignment="1" applyProtection="1">
      <alignment vertical="top" wrapText="1"/>
      <protection locked="0"/>
    </xf>
    <xf numFmtId="0" fontId="3" fillId="3" borderId="0" xfId="1" applyFont="1" applyFill="1" applyBorder="1" applyAlignment="1" applyProtection="1">
      <alignment vertical="top" wrapText="1"/>
      <protection locked="0"/>
    </xf>
    <xf numFmtId="0" fontId="3" fillId="3" borderId="3" xfId="1" applyFont="1" applyFill="1" applyBorder="1" applyAlignment="1" applyProtection="1">
      <alignment vertical="top" wrapText="1"/>
      <protection locked="0"/>
    </xf>
    <xf numFmtId="0" fontId="3" fillId="3" borderId="4" xfId="1" applyFont="1" applyFill="1" applyBorder="1" applyAlignment="1" applyProtection="1">
      <alignment vertical="top" wrapText="1"/>
      <protection locked="0"/>
    </xf>
    <xf numFmtId="0" fontId="3" fillId="3" borderId="17" xfId="1" applyFont="1" applyFill="1" applyBorder="1" applyAlignment="1" applyProtection="1">
      <alignment vertical="top" wrapText="1"/>
      <protection locked="0"/>
    </xf>
    <xf numFmtId="0" fontId="3" fillId="3" borderId="5" xfId="1" applyFont="1" applyFill="1" applyBorder="1" applyAlignment="1" applyProtection="1">
      <alignment vertical="top" wrapText="1"/>
      <protection locked="0"/>
    </xf>
    <xf numFmtId="0" fontId="6" fillId="4" borderId="6" xfId="1" applyFont="1" applyFill="1" applyBorder="1" applyAlignment="1" applyProtection="1">
      <alignment vertical="top" wrapText="1"/>
    </xf>
    <xf numFmtId="0" fontId="6" fillId="4" borderId="7" xfId="1" applyFont="1" applyFill="1" applyBorder="1" applyAlignment="1" applyProtection="1">
      <alignment vertical="top" wrapText="1"/>
    </xf>
    <xf numFmtId="0" fontId="6" fillId="4" borderId="8" xfId="1" applyFont="1" applyFill="1" applyBorder="1" applyAlignment="1" applyProtection="1">
      <alignment vertical="top" wrapText="1"/>
    </xf>
    <xf numFmtId="0" fontId="3" fillId="2" borderId="78" xfId="1" applyFill="1" applyBorder="1" applyAlignment="1" applyProtection="1">
      <alignment shrinkToFit="1"/>
    </xf>
    <xf numFmtId="0" fontId="3" fillId="2" borderId="53" xfId="1" applyFill="1" applyBorder="1" applyAlignment="1" applyProtection="1">
      <alignment shrinkToFit="1"/>
    </xf>
    <xf numFmtId="0" fontId="3" fillId="2" borderId="58" xfId="1" applyFill="1" applyBorder="1" applyAlignment="1" applyProtection="1">
      <alignment shrinkToFit="1"/>
    </xf>
    <xf numFmtId="0" fontId="6" fillId="2" borderId="57" xfId="1" applyFont="1" applyFill="1" applyBorder="1" applyProtection="1"/>
    <xf numFmtId="0" fontId="6" fillId="2" borderId="53" xfId="1" applyFont="1" applyFill="1" applyBorder="1" applyProtection="1"/>
    <xf numFmtId="0" fontId="6" fillId="2" borderId="77" xfId="1" applyFont="1" applyFill="1" applyBorder="1" applyProtection="1"/>
    <xf numFmtId="0" fontId="3" fillId="2" borderId="61" xfId="1" applyFill="1" applyBorder="1" applyProtection="1"/>
    <xf numFmtId="0" fontId="3" fillId="2" borderId="73" xfId="1" applyFill="1" applyBorder="1" applyProtection="1"/>
    <xf numFmtId="0" fontId="1" fillId="2" borderId="72" xfId="1" applyFont="1" applyFill="1" applyBorder="1" applyAlignment="1" applyProtection="1">
      <alignment wrapText="1"/>
    </xf>
    <xf numFmtId="0" fontId="1" fillId="2" borderId="65" xfId="1" applyFont="1" applyFill="1" applyBorder="1" applyAlignment="1" applyProtection="1">
      <alignment wrapText="1"/>
    </xf>
    <xf numFmtId="0" fontId="2" fillId="2" borderId="64" xfId="1" applyFont="1" applyFill="1" applyBorder="1" applyAlignment="1" applyProtection="1">
      <alignment shrinkToFit="1"/>
      <protection locked="0"/>
    </xf>
    <xf numFmtId="0" fontId="2" fillId="2" borderId="65" xfId="1" applyFont="1" applyFill="1" applyBorder="1" applyAlignment="1" applyProtection="1">
      <alignment shrinkToFit="1"/>
      <protection locked="0"/>
    </xf>
    <xf numFmtId="0" fontId="2" fillId="2" borderId="83" xfId="1" applyFont="1" applyFill="1" applyBorder="1" applyAlignment="1" applyProtection="1">
      <alignment shrinkToFit="1"/>
      <protection locked="0"/>
    </xf>
    <xf numFmtId="0" fontId="3" fillId="2" borderId="64" xfId="1" applyFill="1" applyBorder="1" applyProtection="1"/>
    <xf numFmtId="0" fontId="3" fillId="2" borderId="74" xfId="1" applyFill="1" applyBorder="1" applyProtection="1"/>
    <xf numFmtId="0" fontId="13" fillId="0" borderId="0" xfId="1" applyFont="1" applyFill="1" applyProtection="1"/>
    <xf numFmtId="0" fontId="13" fillId="2" borderId="0" xfId="1" applyFont="1" applyFill="1" applyAlignment="1" applyProtection="1">
      <alignment wrapText="1"/>
    </xf>
    <xf numFmtId="0" fontId="3" fillId="3" borderId="32" xfId="1" applyFont="1" applyFill="1" applyBorder="1" applyAlignment="1" applyProtection="1">
      <alignment shrinkToFit="1"/>
      <protection locked="0"/>
    </xf>
    <xf numFmtId="0" fontId="3" fillId="3" borderId="47" xfId="1" applyFont="1" applyFill="1" applyBorder="1" applyAlignment="1" applyProtection="1">
      <alignment shrinkToFit="1"/>
      <protection locked="0"/>
    </xf>
    <xf numFmtId="0" fontId="3" fillId="3" borderId="49" xfId="1" applyFont="1" applyFill="1" applyBorder="1" applyAlignment="1" applyProtection="1">
      <alignment shrinkToFit="1"/>
      <protection locked="0"/>
    </xf>
    <xf numFmtId="0" fontId="6" fillId="2" borderId="40" xfId="1" applyFont="1" applyFill="1" applyBorder="1" applyProtection="1"/>
    <xf numFmtId="0" fontId="6" fillId="2" borderId="41" xfId="1" applyFont="1" applyFill="1" applyBorder="1" applyProtection="1"/>
    <xf numFmtId="0" fontId="6" fillId="2" borderId="42" xfId="1" applyFont="1" applyFill="1" applyBorder="1" applyProtection="1"/>
    <xf numFmtId="0" fontId="3" fillId="2" borderId="67" xfId="1" applyFill="1" applyBorder="1" applyAlignment="1" applyProtection="1">
      <alignment wrapText="1"/>
    </xf>
    <xf numFmtId="0" fontId="3" fillId="2" borderId="66" xfId="1" applyFill="1" applyBorder="1" applyAlignment="1" applyProtection="1">
      <alignment wrapText="1"/>
    </xf>
    <xf numFmtId="0" fontId="3" fillId="2" borderId="68" xfId="1" applyFill="1" applyBorder="1" applyAlignment="1" applyProtection="1">
      <alignment wrapText="1"/>
    </xf>
    <xf numFmtId="0" fontId="3" fillId="2" borderId="18" xfId="1" applyFill="1" applyBorder="1" applyAlignment="1" applyProtection="1">
      <alignment wrapText="1"/>
    </xf>
    <xf numFmtId="0" fontId="3" fillId="2" borderId="0" xfId="1" applyFill="1" applyBorder="1" applyAlignment="1" applyProtection="1">
      <alignment wrapText="1"/>
    </xf>
    <xf numFmtId="0" fontId="3" fillId="2" borderId="3" xfId="1" applyFill="1" applyBorder="1" applyAlignment="1" applyProtection="1">
      <alignment wrapText="1"/>
    </xf>
    <xf numFmtId="0" fontId="3" fillId="2" borderId="4" xfId="1" applyFill="1" applyBorder="1" applyAlignment="1" applyProtection="1">
      <alignment wrapText="1"/>
    </xf>
    <xf numFmtId="0" fontId="3" fillId="2" borderId="17" xfId="1" applyFill="1" applyBorder="1" applyAlignment="1" applyProtection="1">
      <alignment wrapText="1"/>
    </xf>
    <xf numFmtId="0" fontId="3" fillId="2" borderId="5" xfId="1" applyFill="1" applyBorder="1" applyAlignment="1" applyProtection="1">
      <alignment wrapText="1"/>
    </xf>
    <xf numFmtId="0" fontId="6" fillId="2" borderId="6" xfId="1" applyFont="1" applyFill="1" applyBorder="1" applyAlignment="1" applyProtection="1">
      <alignment horizontal="right"/>
    </xf>
    <xf numFmtId="0" fontId="6" fillId="2" borderId="7" xfId="1" applyFont="1" applyFill="1" applyBorder="1" applyAlignment="1" applyProtection="1">
      <alignment horizontal="right"/>
    </xf>
    <xf numFmtId="0" fontId="3" fillId="2" borderId="7" xfId="1" applyFill="1" applyBorder="1" applyProtection="1"/>
    <xf numFmtId="165" fontId="3" fillId="2" borderId="7" xfId="1" applyNumberFormat="1" applyFill="1" applyBorder="1" applyAlignment="1" applyProtection="1">
      <alignment horizontal="left"/>
    </xf>
    <xf numFmtId="165" fontId="3" fillId="2" borderId="8" xfId="1" applyNumberFormat="1" applyFill="1" applyBorder="1" applyAlignment="1" applyProtection="1">
      <alignment horizontal="left"/>
    </xf>
    <xf numFmtId="0" fontId="3" fillId="2" borderId="31" xfId="1" applyFill="1" applyBorder="1" applyAlignment="1" applyProtection="1">
      <alignment shrinkToFit="1"/>
    </xf>
    <xf numFmtId="0" fontId="3" fillId="2" borderId="24" xfId="1" applyFill="1" applyBorder="1" applyAlignment="1" applyProtection="1">
      <alignment shrinkToFit="1"/>
    </xf>
    <xf numFmtId="0" fontId="3" fillId="2" borderId="25" xfId="1" applyFill="1" applyBorder="1" applyAlignment="1" applyProtection="1">
      <alignment shrinkToFit="1"/>
    </xf>
    <xf numFmtId="0" fontId="6" fillId="2" borderId="23" xfId="1" applyFont="1" applyFill="1" applyBorder="1" applyProtection="1"/>
    <xf numFmtId="0" fontId="6" fillId="2" borderId="24" xfId="1" applyFont="1" applyFill="1" applyBorder="1" applyProtection="1"/>
    <xf numFmtId="0" fontId="6" fillId="2" borderId="29" xfId="1" applyFont="1" applyFill="1" applyBorder="1" applyProtection="1"/>
    <xf numFmtId="0" fontId="3" fillId="2" borderId="32" xfId="1" applyFill="1" applyBorder="1" applyAlignment="1" applyProtection="1">
      <alignment shrinkToFit="1"/>
    </xf>
    <xf numFmtId="0" fontId="3" fillId="2" borderId="47" xfId="1" applyFill="1" applyBorder="1" applyAlignment="1" applyProtection="1">
      <alignment shrinkToFit="1"/>
    </xf>
    <xf numFmtId="0" fontId="3" fillId="2" borderId="28" xfId="1" applyFill="1" applyBorder="1" applyAlignment="1" applyProtection="1">
      <alignment shrinkToFit="1"/>
    </xf>
    <xf numFmtId="0" fontId="6" fillId="2" borderId="27" xfId="1" applyFont="1" applyFill="1" applyBorder="1" applyProtection="1"/>
    <xf numFmtId="0" fontId="6" fillId="2" borderId="47" xfId="1" applyFont="1" applyFill="1" applyBorder="1" applyProtection="1"/>
    <xf numFmtId="0" fontId="6" fillId="2" borderId="49" xfId="1" applyFont="1" applyFill="1" applyBorder="1" applyProtection="1"/>
    <xf numFmtId="0" fontId="6" fillId="2" borderId="6" xfId="1" applyFont="1" applyFill="1" applyBorder="1" applyAlignment="1" applyProtection="1">
      <alignment vertical="top" wrapText="1"/>
    </xf>
    <xf numFmtId="0" fontId="6" fillId="2" borderId="7" xfId="1" applyFont="1" applyFill="1" applyBorder="1" applyAlignment="1" applyProtection="1">
      <alignment vertical="top" wrapText="1"/>
    </xf>
    <xf numFmtId="0" fontId="6" fillId="2" borderId="8" xfId="1" applyFont="1" applyFill="1" applyBorder="1" applyAlignment="1" applyProtection="1">
      <alignment vertical="top" wrapText="1"/>
    </xf>
    <xf numFmtId="0" fontId="6" fillId="2" borderId="75" xfId="1" applyFont="1" applyFill="1" applyBorder="1" applyProtection="1"/>
    <xf numFmtId="0" fontId="6" fillId="2" borderId="76" xfId="1" applyFont="1" applyFill="1" applyBorder="1" applyProtection="1"/>
    <xf numFmtId="0" fontId="3" fillId="0" borderId="15" xfId="1" applyFont="1" applyBorder="1" applyAlignment="1" applyProtection="1">
      <alignment vertical="center" wrapText="1"/>
    </xf>
    <xf numFmtId="0" fontId="3" fillId="0" borderId="10" xfId="1" applyFont="1" applyBorder="1" applyAlignment="1" applyProtection="1">
      <alignment vertical="center" wrapText="1"/>
    </xf>
    <xf numFmtId="0" fontId="3" fillId="0" borderId="9" xfId="1" applyFont="1" applyBorder="1" applyAlignment="1" applyProtection="1">
      <alignment vertical="center" wrapText="1"/>
    </xf>
    <xf numFmtId="0" fontId="3" fillId="0" borderId="11"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3" fillId="0" borderId="11"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9" xfId="1" applyFont="1" applyBorder="1" applyAlignment="1" applyProtection="1">
      <alignment horizontal="left" vertical="center" wrapText="1"/>
    </xf>
    <xf numFmtId="0" fontId="6" fillId="0" borderId="11"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15" xfId="1" applyFont="1" applyBorder="1" applyAlignment="1" applyProtection="1">
      <alignment horizontal="left" vertical="center" wrapText="1"/>
    </xf>
    <xf numFmtId="0" fontId="3" fillId="0" borderId="11" xfId="1" applyFont="1" applyBorder="1" applyAlignment="1" applyProtection="1">
      <alignment horizontal="center" vertical="center" wrapText="1"/>
    </xf>
    <xf numFmtId="0" fontId="3" fillId="0" borderId="102" xfId="1" applyFont="1" applyBorder="1" applyAlignment="1" applyProtection="1">
      <alignment horizontal="center" vertical="center" wrapText="1"/>
    </xf>
    <xf numFmtId="0" fontId="3" fillId="0" borderId="15" xfId="1" applyFont="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xf>
    <xf numFmtId="0" fontId="3" fillId="0" borderId="21" xfId="1" applyBorder="1" applyProtection="1"/>
    <xf numFmtId="0" fontId="3" fillId="2" borderId="21" xfId="1" applyFill="1" applyBorder="1" applyAlignment="1" applyProtection="1">
      <alignment horizontal="left"/>
    </xf>
    <xf numFmtId="0" fontId="6" fillId="0" borderId="15" xfId="1" applyFont="1" applyBorder="1" applyAlignment="1" applyProtection="1">
      <alignment horizontal="center" vertical="center" wrapText="1"/>
    </xf>
    <xf numFmtId="0" fontId="3" fillId="0" borderId="0" xfId="1" applyBorder="1" applyProtection="1"/>
    <xf numFmtId="0" fontId="7" fillId="5" borderId="0" xfId="1" applyFont="1" applyFill="1" applyAlignment="1" applyProtection="1">
      <alignment horizontal="center"/>
    </xf>
    <xf numFmtId="0" fontId="14" fillId="5" borderId="0" xfId="1" applyFont="1" applyFill="1" applyAlignment="1" applyProtection="1">
      <alignment horizontal="center"/>
    </xf>
    <xf numFmtId="0" fontId="14" fillId="5" borderId="0" xfId="1" applyFont="1" applyFill="1" applyAlignment="1" applyProtection="1"/>
    <xf numFmtId="0" fontId="6" fillId="5" borderId="0" xfId="1" applyFont="1" applyFill="1" applyProtection="1"/>
    <xf numFmtId="0" fontId="3" fillId="5" borderId="0" xfId="1" applyFill="1" applyProtection="1"/>
    <xf numFmtId="0" fontId="3" fillId="5" borderId="104" xfId="1" applyFont="1" applyFill="1" applyBorder="1" applyProtection="1"/>
    <xf numFmtId="0" fontId="3" fillId="5" borderId="106" xfId="1" applyFont="1" applyFill="1" applyBorder="1" applyProtection="1"/>
    <xf numFmtId="0" fontId="3" fillId="5" borderId="104" xfId="1" applyFill="1" applyBorder="1" applyProtection="1"/>
    <xf numFmtId="0" fontId="3" fillId="5" borderId="0" xfId="1" applyFont="1" applyFill="1" applyProtection="1"/>
    <xf numFmtId="0" fontId="3" fillId="5" borderId="0" xfId="1" applyFont="1" applyFill="1" applyBorder="1" applyProtection="1"/>
    <xf numFmtId="0" fontId="6" fillId="5" borderId="0" xfId="1" applyFont="1" applyFill="1" applyBorder="1" applyProtection="1"/>
    <xf numFmtId="0" fontId="3" fillId="5" borderId="0" xfId="1" applyFill="1" applyBorder="1" applyProtection="1"/>
    <xf numFmtId="0" fontId="3" fillId="5" borderId="105" xfId="1" applyFill="1" applyBorder="1" applyProtection="1"/>
    <xf numFmtId="0" fontId="3" fillId="5" borderId="107" xfId="1" applyFill="1" applyBorder="1" applyProtection="1"/>
    <xf numFmtId="14" fontId="3" fillId="5" borderId="0" xfId="1" applyNumberFormat="1" applyFill="1" applyProtection="1"/>
    <xf numFmtId="0" fontId="4" fillId="5" borderId="104" xfId="2" applyFont="1" applyFill="1" applyBorder="1" applyAlignment="1" applyProtection="1"/>
    <xf numFmtId="0" fontId="3" fillId="5" borderId="106" xfId="1" applyFill="1" applyBorder="1" applyProtection="1"/>
    <xf numFmtId="0" fontId="21" fillId="5" borderId="0" xfId="2" applyFont="1" applyFill="1" applyBorder="1" applyAlignment="1" applyProtection="1"/>
    <xf numFmtId="0" fontId="4" fillId="5" borderId="106" xfId="2" applyFont="1" applyFill="1" applyBorder="1" applyAlignment="1" applyProtection="1"/>
    <xf numFmtId="0" fontId="4" fillId="5" borderId="61" xfId="3" applyFont="1" applyFill="1" applyBorder="1" applyAlignment="1" applyProtection="1">
      <alignment horizontal="left"/>
    </xf>
    <xf numFmtId="0" fontId="3" fillId="5" borderId="62" xfId="1" applyFill="1" applyBorder="1" applyProtection="1"/>
    <xf numFmtId="0" fontId="4" fillId="5" borderId="61" xfId="3" applyFont="1" applyFill="1" applyBorder="1" applyAlignment="1" applyProtection="1"/>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76">
    <dxf>
      <font>
        <color theme="0"/>
      </font>
      <border>
        <left/>
        <right/>
        <top style="hair">
          <color auto="1"/>
        </top>
        <bottom/>
      </border>
    </dxf>
    <dxf>
      <font>
        <color theme="0"/>
      </font>
      <border>
        <left/>
        <right/>
        <top/>
        <bottom/>
      </border>
    </dxf>
    <dxf>
      <font>
        <color theme="0"/>
      </font>
      <border>
        <left/>
        <right/>
        <top style="hair">
          <color auto="1"/>
        </top>
        <bottom/>
      </border>
    </dxf>
    <dxf>
      <font>
        <color theme="0"/>
      </font>
      <border>
        <left/>
        <right/>
        <top/>
        <bottom/>
      </border>
    </dxf>
    <dxf>
      <font>
        <color rgb="FFFF0000"/>
      </font>
    </dxf>
    <dxf>
      <font>
        <color rgb="FFFF0000"/>
      </font>
    </dxf>
    <dxf>
      <font>
        <color rgb="FFFF0000"/>
      </font>
    </dxf>
    <dxf>
      <font>
        <color theme="1"/>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1"/>
      </font>
    </dxf>
    <dxf>
      <font>
        <color rgb="FFFF0000"/>
      </font>
    </dxf>
    <dxf>
      <font>
        <color rgb="FFFF0000"/>
      </font>
    </dxf>
    <dxf>
      <font>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b/>
        <i val="0"/>
        <color rgb="FFFF0000"/>
      </font>
    </dxf>
    <dxf>
      <fill>
        <patternFill>
          <bgColor rgb="FFE6E6E6"/>
        </patternFill>
      </fill>
    </dxf>
    <dxf>
      <fill>
        <patternFill>
          <bgColor rgb="FFE6E6E6"/>
        </patternFill>
      </fill>
    </dxf>
    <dxf>
      <font>
        <color theme="1"/>
      </font>
    </dxf>
    <dxf>
      <fill>
        <patternFill patternType="none">
          <bgColor auto="1"/>
        </patternFill>
      </fill>
    </dxf>
    <dxf>
      <font>
        <color theme="0"/>
      </font>
    </dxf>
    <dxf>
      <fill>
        <patternFill>
          <bgColor rgb="FFE6E6E6"/>
        </patternFill>
      </fill>
    </dxf>
    <dxf>
      <font>
        <color theme="1"/>
      </font>
    </dxf>
    <dxf>
      <fill>
        <patternFill>
          <bgColor rgb="FFE6E6E6"/>
        </patternFill>
      </fill>
    </dxf>
    <dxf>
      <font>
        <color theme="1"/>
      </font>
      <fill>
        <patternFill>
          <bgColor rgb="FFE6E6E6"/>
        </patternFill>
      </fill>
      <border>
        <left style="hair">
          <color auto="1"/>
        </left>
        <right style="hair">
          <color auto="1"/>
        </right>
        <top style="hair">
          <color auto="1"/>
        </top>
        <bottom style="hair">
          <color auto="1"/>
        </bottom>
        <vertical/>
        <horizontal/>
      </border>
    </dxf>
    <dxf>
      <font>
        <color theme="1"/>
      </font>
    </dxf>
    <dxf>
      <font>
        <color theme="0"/>
      </font>
    </dxf>
    <dxf>
      <font>
        <color theme="0"/>
      </font>
    </dxf>
    <dxf>
      <fill>
        <patternFill>
          <bgColor rgb="FFE6E6E6"/>
        </patternFill>
      </fill>
    </dxf>
    <dxf>
      <fill>
        <patternFill>
          <bgColor rgb="FFE6E6E6"/>
        </patternFill>
      </fill>
    </dxf>
    <dxf>
      <font>
        <color rgb="FFFF0000"/>
      </font>
    </dxf>
    <dxf>
      <font>
        <color rgb="FFFF0000"/>
      </font>
    </dxf>
    <dxf>
      <font>
        <color rgb="FFFF0000"/>
      </font>
    </dxf>
    <dxf>
      <font>
        <color rgb="FFFF0000"/>
      </font>
    </dxf>
    <dxf>
      <font>
        <color theme="0"/>
      </font>
    </dxf>
    <dxf>
      <fill>
        <patternFill patternType="none">
          <bgColor auto="1"/>
        </patternFill>
      </fill>
    </dxf>
    <dxf>
      <font>
        <color theme="0"/>
      </font>
    </dxf>
    <dxf>
      <font>
        <color theme="0"/>
      </font>
    </dxf>
    <dxf>
      <font>
        <color theme="1"/>
      </font>
    </dxf>
    <dxf>
      <font>
        <b/>
        <i val="0"/>
        <color rgb="FFFF0000"/>
      </font>
    </dxf>
    <dxf>
      <font>
        <b/>
        <i val="0"/>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ill>
        <patternFill>
          <bgColor rgb="FFE6E6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E6EFE5"/>
      <color rgb="FFFFFA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41</xdr:row>
      <xdr:rowOff>38100</xdr:rowOff>
    </xdr:from>
    <xdr:to>
      <xdr:col>3</xdr:col>
      <xdr:colOff>266701</xdr:colOff>
      <xdr:row>54</xdr:row>
      <xdr:rowOff>57150</xdr:rowOff>
    </xdr:to>
    <xdr:pic>
      <xdr:nvPicPr>
        <xdr:cNvPr id="2" name="Picture 1" descr="JDM F14 Designation Forma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1706225"/>
          <a:ext cx="1924050" cy="2295525"/>
        </a:xfrm>
        <a:prstGeom prst="rect">
          <a:avLst/>
        </a:prstGeom>
        <a:noFill/>
      </xdr:spPr>
    </xdr:pic>
    <xdr:clientData/>
  </xdr:twoCellAnchor>
  <xdr:twoCellAnchor editAs="oneCell">
    <xdr:from>
      <xdr:col>3</xdr:col>
      <xdr:colOff>381000</xdr:colOff>
      <xdr:row>60</xdr:row>
      <xdr:rowOff>95250</xdr:rowOff>
    </xdr:from>
    <xdr:to>
      <xdr:col>9</xdr:col>
      <xdr:colOff>396240</xdr:colOff>
      <xdr:row>72</xdr:row>
      <xdr:rowOff>53340</xdr:rowOff>
    </xdr:to>
    <xdr:pic>
      <xdr:nvPicPr>
        <xdr:cNvPr id="4" name="Picture 3" descr="JDM F14 Designation Exampl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14554200"/>
          <a:ext cx="3333750" cy="1914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are-internal.deere.com/teams/gpt/SitePages/SupplierPaint.aspx" TargetMode="External"/><Relationship Id="rId7" Type="http://schemas.openxmlformats.org/officeDocument/2006/relationships/drawing" Target="../drawings/drawing1.xml"/><Relationship Id="rId2" Type="http://schemas.openxmlformats.org/officeDocument/2006/relationships/hyperlink" Target="https://jdsn.deere.com/" TargetMode="External"/><Relationship Id="rId1" Type="http://schemas.openxmlformats.org/officeDocument/2006/relationships/hyperlink" Target="http://share-internal.deere.com/teams/gpt/SitePages/SupplierPaint.aspx" TargetMode="External"/><Relationship Id="rId6" Type="http://schemas.openxmlformats.org/officeDocument/2006/relationships/printerSettings" Target="../printerSettings/printerSettings1.bin"/><Relationship Id="rId5" Type="http://schemas.openxmlformats.org/officeDocument/2006/relationships/hyperlink" Target="mailto:MTICPaintLab@JohnDeere.com?subject=JDM%20F17X2%20Paint%20Process%20Qualification%20Submission" TargetMode="External"/><Relationship Id="rId4" Type="http://schemas.openxmlformats.org/officeDocument/2006/relationships/hyperlink" Target="mailto:MTICPaintLab@JohnDeere.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77"/>
  <sheetViews>
    <sheetView showGridLines="0" tabSelected="1" showRuler="0" view="pageLayout" zoomScaleNormal="100" workbookViewId="0">
      <selection activeCell="A2" sqref="A2:M2"/>
    </sheetView>
  </sheetViews>
  <sheetFormatPr defaultColWidth="9.21875" defaultRowHeight="13.2" x14ac:dyDescent="0.25"/>
  <cols>
    <col min="1" max="13" width="7.77734375" style="3" customWidth="1"/>
    <col min="14" max="14" width="2.21875" style="3" customWidth="1"/>
    <col min="15" max="16384" width="9.21875" style="3"/>
  </cols>
  <sheetData>
    <row r="1" spans="1:36" s="120" customFormat="1" x14ac:dyDescent="0.25">
      <c r="A1" s="126" t="s">
        <v>315</v>
      </c>
      <c r="B1" s="125"/>
      <c r="C1" s="125"/>
      <c r="D1" s="125"/>
      <c r="E1" s="125"/>
      <c r="F1" s="125"/>
      <c r="G1" s="125"/>
      <c r="H1" s="125"/>
      <c r="I1" s="125"/>
      <c r="J1" s="125"/>
      <c r="K1" s="125"/>
      <c r="L1" s="125"/>
      <c r="M1" s="127" t="s">
        <v>311</v>
      </c>
      <c r="O1" s="92"/>
      <c r="P1" s="93"/>
      <c r="Q1" s="93"/>
      <c r="R1" s="93"/>
      <c r="S1" s="93"/>
      <c r="T1" s="93"/>
      <c r="U1" s="93"/>
      <c r="V1" s="93"/>
      <c r="W1" s="93"/>
      <c r="X1" s="93"/>
      <c r="Y1" s="93"/>
      <c r="Z1" s="93"/>
      <c r="AA1" s="89"/>
      <c r="AB1" s="89"/>
      <c r="AC1" s="89"/>
      <c r="AD1" s="89"/>
      <c r="AE1" s="89"/>
      <c r="AF1" s="89"/>
      <c r="AG1" s="89"/>
      <c r="AH1" s="89"/>
      <c r="AI1" s="89"/>
      <c r="AJ1" s="89"/>
    </row>
    <row r="2" spans="1:36" s="121" customFormat="1" ht="21" x14ac:dyDescent="0.4">
      <c r="A2" s="155" t="s">
        <v>194</v>
      </c>
      <c r="B2" s="155"/>
      <c r="C2" s="155"/>
      <c r="D2" s="155"/>
      <c r="E2" s="155"/>
      <c r="F2" s="155"/>
      <c r="G2" s="155"/>
      <c r="H2" s="155"/>
      <c r="I2" s="155"/>
      <c r="J2" s="155"/>
      <c r="K2" s="155"/>
      <c r="L2" s="155"/>
      <c r="M2" s="155"/>
      <c r="O2" s="92"/>
      <c r="P2" s="93"/>
      <c r="Q2" s="93"/>
      <c r="R2" s="93"/>
      <c r="S2" s="93"/>
      <c r="T2" s="93"/>
      <c r="U2" s="93"/>
      <c r="V2" s="93"/>
      <c r="W2" s="93"/>
      <c r="X2" s="93"/>
      <c r="Y2" s="93"/>
      <c r="Z2" s="93"/>
      <c r="AA2" s="89"/>
      <c r="AB2" s="89"/>
      <c r="AC2" s="89"/>
      <c r="AD2" s="89"/>
      <c r="AE2" s="89"/>
      <c r="AF2" s="89"/>
      <c r="AG2" s="89"/>
      <c r="AH2" s="89"/>
      <c r="AI2" s="89"/>
      <c r="AJ2" s="89"/>
    </row>
    <row r="3" spans="1:36" ht="28.8" customHeight="1" x14ac:dyDescent="0.3">
      <c r="A3" s="133" t="s">
        <v>94</v>
      </c>
      <c r="B3" s="133"/>
      <c r="C3" s="133"/>
      <c r="D3" s="133"/>
      <c r="E3" s="133"/>
      <c r="F3" s="133"/>
      <c r="G3" s="133"/>
      <c r="H3" s="133"/>
      <c r="I3" s="133"/>
      <c r="J3" s="133"/>
      <c r="K3" s="133"/>
      <c r="L3" s="133"/>
      <c r="M3" s="133"/>
      <c r="O3" s="89"/>
      <c r="P3" s="89"/>
      <c r="Q3" s="89"/>
      <c r="R3" s="89"/>
      <c r="S3" s="89"/>
      <c r="T3" s="89"/>
      <c r="U3" s="89"/>
      <c r="V3" s="89"/>
      <c r="W3" s="89"/>
      <c r="X3" s="89"/>
      <c r="Y3" s="89"/>
      <c r="Z3" s="89"/>
      <c r="AA3" s="89"/>
      <c r="AB3" s="89"/>
      <c r="AC3" s="89"/>
      <c r="AD3" s="89"/>
      <c r="AE3" s="89"/>
      <c r="AF3" s="89"/>
      <c r="AG3" s="89"/>
      <c r="AH3" s="89"/>
      <c r="AI3" s="89"/>
      <c r="AJ3" s="89"/>
    </row>
    <row r="4" spans="1:36" ht="14.4" customHeight="1" x14ac:dyDescent="0.25">
      <c r="A4" s="149" t="s">
        <v>96</v>
      </c>
      <c r="B4" s="149"/>
      <c r="C4" s="149"/>
      <c r="D4" s="149"/>
      <c r="E4" s="149"/>
      <c r="F4" s="149"/>
      <c r="G4" s="149"/>
      <c r="H4" s="149"/>
      <c r="I4" s="149"/>
      <c r="J4" s="149"/>
      <c r="K4" s="149"/>
      <c r="L4" s="149"/>
      <c r="M4" s="149"/>
      <c r="O4" s="89"/>
      <c r="P4" s="89"/>
      <c r="Q4" s="89"/>
      <c r="R4" s="89"/>
      <c r="S4" s="89"/>
      <c r="T4" s="89"/>
      <c r="U4" s="89"/>
      <c r="V4" s="89"/>
      <c r="W4" s="89"/>
      <c r="X4" s="89"/>
      <c r="Y4" s="89"/>
      <c r="Z4" s="89"/>
      <c r="AA4" s="89"/>
      <c r="AB4" s="89"/>
      <c r="AC4" s="89"/>
      <c r="AD4" s="89"/>
      <c r="AE4" s="89"/>
      <c r="AF4" s="89"/>
      <c r="AG4" s="89"/>
      <c r="AH4" s="89"/>
      <c r="AI4" s="89"/>
      <c r="AJ4" s="89"/>
    </row>
    <row r="5" spans="1:36" ht="30" customHeight="1" x14ac:dyDescent="0.25">
      <c r="A5" s="5"/>
      <c r="B5" s="153" t="s">
        <v>97</v>
      </c>
      <c r="C5" s="153"/>
      <c r="D5" s="153"/>
      <c r="E5" s="153"/>
      <c r="F5" s="153"/>
      <c r="G5" s="153"/>
      <c r="H5" s="153"/>
      <c r="I5" s="153"/>
      <c r="J5" s="153"/>
      <c r="K5" s="153"/>
      <c r="L5" s="153"/>
      <c r="M5" s="153"/>
      <c r="O5" s="89"/>
      <c r="P5" s="152"/>
      <c r="Q5" s="152"/>
      <c r="R5" s="152"/>
      <c r="S5" s="152"/>
      <c r="T5" s="152"/>
      <c r="U5" s="152"/>
      <c r="V5" s="152"/>
      <c r="W5" s="152"/>
      <c r="X5" s="152"/>
      <c r="Y5" s="152"/>
      <c r="Z5" s="89"/>
      <c r="AA5" s="89"/>
      <c r="AB5" s="89"/>
      <c r="AC5" s="89"/>
      <c r="AD5" s="89"/>
      <c r="AE5" s="89"/>
      <c r="AF5" s="89"/>
      <c r="AG5" s="89"/>
      <c r="AH5" s="89"/>
      <c r="AI5" s="89"/>
      <c r="AJ5" s="89"/>
    </row>
    <row r="6" spans="1:36" ht="14.4" customHeight="1" x14ac:dyDescent="0.25">
      <c r="A6" s="122" t="s">
        <v>282</v>
      </c>
      <c r="B6" s="142" t="s">
        <v>283</v>
      </c>
      <c r="C6" s="143"/>
      <c r="D6" s="143"/>
      <c r="E6" s="143"/>
      <c r="F6" s="143"/>
      <c r="G6" s="143"/>
      <c r="H6" s="143"/>
      <c r="I6" s="143"/>
      <c r="J6" s="143"/>
      <c r="K6" s="143"/>
      <c r="L6" s="143"/>
      <c r="M6" s="143"/>
      <c r="O6" s="89"/>
      <c r="P6" s="89"/>
      <c r="Q6" s="89"/>
      <c r="R6" s="89"/>
      <c r="S6" s="89"/>
      <c r="T6" s="89"/>
      <c r="U6" s="89"/>
      <c r="V6" s="89"/>
      <c r="W6" s="89"/>
      <c r="X6" s="89"/>
      <c r="Y6" s="89"/>
      <c r="Z6" s="89"/>
      <c r="AA6" s="89"/>
      <c r="AB6" s="89"/>
      <c r="AC6" s="89"/>
      <c r="AD6" s="89"/>
      <c r="AE6" s="89"/>
      <c r="AF6" s="89"/>
      <c r="AG6" s="89"/>
      <c r="AH6" s="89"/>
      <c r="AI6" s="89"/>
      <c r="AJ6" s="89"/>
    </row>
    <row r="7" spans="1:36" ht="14.4" customHeight="1" x14ac:dyDescent="0.25">
      <c r="A7" s="122" t="s">
        <v>282</v>
      </c>
      <c r="B7" s="142" t="s">
        <v>284</v>
      </c>
      <c r="C7" s="143"/>
      <c r="D7" s="143"/>
      <c r="E7" s="143"/>
      <c r="F7" s="143"/>
      <c r="G7" s="143"/>
      <c r="H7" s="143"/>
      <c r="I7" s="143"/>
      <c r="J7" s="143"/>
      <c r="K7" s="143"/>
      <c r="L7" s="143"/>
      <c r="M7" s="143"/>
      <c r="O7" s="89"/>
      <c r="P7" s="89"/>
      <c r="Q7" s="89"/>
      <c r="R7" s="89"/>
      <c r="S7" s="89"/>
      <c r="T7" s="89"/>
      <c r="U7" s="89"/>
      <c r="V7" s="89"/>
      <c r="W7" s="89"/>
      <c r="X7" s="89"/>
      <c r="Y7" s="89"/>
      <c r="Z7" s="89"/>
      <c r="AA7" s="89"/>
      <c r="AB7" s="89"/>
      <c r="AC7" s="89"/>
      <c r="AD7" s="89"/>
      <c r="AE7" s="89"/>
      <c r="AF7" s="89"/>
      <c r="AG7" s="89"/>
      <c r="AH7" s="89"/>
      <c r="AI7" s="89"/>
      <c r="AJ7" s="89"/>
    </row>
    <row r="8" spans="1:36" ht="14.4" customHeight="1" x14ac:dyDescent="0.25">
      <c r="A8" s="122" t="s">
        <v>282</v>
      </c>
      <c r="B8" s="142" t="s">
        <v>285</v>
      </c>
      <c r="C8" s="143"/>
      <c r="D8" s="143"/>
      <c r="E8" s="143"/>
      <c r="F8" s="143"/>
      <c r="G8" s="143"/>
      <c r="H8" s="143"/>
      <c r="I8" s="143"/>
      <c r="J8" s="143"/>
      <c r="K8" s="143"/>
      <c r="L8" s="143"/>
      <c r="M8" s="143"/>
      <c r="O8" s="89"/>
      <c r="P8" s="89"/>
      <c r="Q8" s="89"/>
      <c r="R8" s="89"/>
      <c r="S8" s="89"/>
      <c r="T8" s="89"/>
      <c r="U8" s="89"/>
      <c r="V8" s="89"/>
      <c r="W8" s="89"/>
      <c r="X8" s="89"/>
      <c r="Y8" s="89"/>
      <c r="Z8" s="89"/>
      <c r="AA8" s="89"/>
      <c r="AB8" s="89"/>
      <c r="AC8" s="89"/>
      <c r="AD8" s="89"/>
      <c r="AE8" s="89"/>
      <c r="AF8" s="89"/>
      <c r="AG8" s="89"/>
      <c r="AH8" s="89"/>
      <c r="AI8" s="89"/>
      <c r="AJ8" s="89"/>
    </row>
    <row r="9" spans="1:36" ht="14.4" customHeight="1" x14ac:dyDescent="0.25">
      <c r="A9" s="149" t="s">
        <v>95</v>
      </c>
      <c r="B9" s="149"/>
      <c r="C9" s="149"/>
      <c r="D9" s="149"/>
      <c r="E9" s="149"/>
      <c r="F9" s="149"/>
      <c r="G9" s="149"/>
      <c r="H9" s="149"/>
      <c r="I9" s="149"/>
      <c r="J9" s="149"/>
      <c r="K9" s="149"/>
      <c r="L9" s="149"/>
      <c r="M9" s="149"/>
      <c r="O9" s="89"/>
      <c r="P9" s="89"/>
      <c r="Q9" s="89"/>
      <c r="R9" s="89"/>
      <c r="S9" s="89"/>
      <c r="T9" s="89"/>
      <c r="U9" s="89"/>
      <c r="V9" s="89"/>
      <c r="W9" s="89"/>
      <c r="X9" s="89"/>
      <c r="Y9" s="89"/>
      <c r="Z9" s="89"/>
      <c r="AA9" s="89"/>
      <c r="AB9" s="89"/>
      <c r="AC9" s="89"/>
      <c r="AD9" s="89"/>
      <c r="AE9" s="89"/>
      <c r="AF9" s="89"/>
      <c r="AG9" s="89"/>
      <c r="AH9" s="89"/>
      <c r="AI9" s="89"/>
      <c r="AJ9" s="89"/>
    </row>
    <row r="10" spans="1:36" ht="43.8" customHeight="1" x14ac:dyDescent="0.25">
      <c r="A10" s="4"/>
      <c r="B10" s="150" t="s">
        <v>80</v>
      </c>
      <c r="C10" s="150"/>
      <c r="D10" s="150"/>
      <c r="E10" s="150"/>
      <c r="F10" s="150"/>
      <c r="G10" s="150"/>
      <c r="H10" s="150"/>
      <c r="I10" s="150"/>
      <c r="J10" s="150"/>
      <c r="K10" s="150"/>
      <c r="L10" s="150"/>
      <c r="M10" s="150"/>
      <c r="O10" s="89"/>
      <c r="P10" s="89"/>
      <c r="Q10" s="89"/>
      <c r="R10" s="89"/>
      <c r="S10" s="89"/>
      <c r="T10" s="89"/>
      <c r="U10" s="89"/>
      <c r="V10" s="89"/>
      <c r="W10" s="89"/>
      <c r="X10" s="89"/>
      <c r="Y10" s="89"/>
      <c r="Z10" s="89"/>
      <c r="AA10" s="89"/>
      <c r="AB10" s="89"/>
      <c r="AC10" s="89"/>
      <c r="AD10" s="89"/>
      <c r="AE10" s="89"/>
      <c r="AF10" s="89"/>
      <c r="AG10" s="89"/>
      <c r="AH10" s="89"/>
      <c r="AI10" s="89"/>
      <c r="AJ10" s="89"/>
    </row>
    <row r="11" spans="1:36" ht="15.75" customHeight="1" x14ac:dyDescent="0.25">
      <c r="A11" s="149" t="s">
        <v>99</v>
      </c>
      <c r="B11" s="149"/>
      <c r="C11" s="149"/>
      <c r="D11" s="149"/>
      <c r="E11" s="149"/>
      <c r="F11" s="149"/>
      <c r="G11" s="149"/>
      <c r="H11" s="149"/>
      <c r="I11" s="149"/>
      <c r="J11" s="149"/>
      <c r="K11" s="149"/>
      <c r="L11" s="149"/>
      <c r="M11" s="149"/>
      <c r="O11" s="89"/>
      <c r="P11" s="89"/>
      <c r="Q11" s="89"/>
      <c r="R11" s="89"/>
      <c r="S11" s="89"/>
      <c r="T11" s="89"/>
      <c r="U11" s="89"/>
      <c r="V11" s="89"/>
      <c r="W11" s="89"/>
      <c r="X11" s="89"/>
      <c r="Y11" s="89"/>
      <c r="Z11" s="89"/>
      <c r="AA11" s="89"/>
      <c r="AB11" s="89"/>
      <c r="AC11" s="89"/>
      <c r="AD11" s="89"/>
      <c r="AE11" s="89"/>
      <c r="AF11" s="89"/>
      <c r="AG11" s="89"/>
      <c r="AH11" s="89"/>
      <c r="AI11" s="89"/>
      <c r="AJ11" s="89"/>
    </row>
    <row r="12" spans="1:36" ht="43.2" customHeight="1" x14ac:dyDescent="0.25">
      <c r="A12" s="4"/>
      <c r="B12" s="150" t="s">
        <v>296</v>
      </c>
      <c r="C12" s="150"/>
      <c r="D12" s="150"/>
      <c r="E12" s="150"/>
      <c r="F12" s="150"/>
      <c r="G12" s="150"/>
      <c r="H12" s="150"/>
      <c r="I12" s="150"/>
      <c r="J12" s="150"/>
      <c r="K12" s="150"/>
      <c r="L12" s="150"/>
      <c r="M12" s="150"/>
      <c r="O12" s="89"/>
      <c r="P12" s="89"/>
      <c r="Q12" s="89"/>
      <c r="R12" s="89"/>
      <c r="S12" s="89"/>
      <c r="T12" s="89"/>
      <c r="U12" s="89"/>
      <c r="V12" s="89"/>
      <c r="W12" s="89"/>
      <c r="X12" s="89"/>
      <c r="Y12" s="89"/>
      <c r="Z12" s="89"/>
      <c r="AA12" s="89"/>
      <c r="AB12" s="89"/>
      <c r="AC12" s="89"/>
      <c r="AD12" s="89"/>
      <c r="AE12" s="89"/>
      <c r="AF12" s="89"/>
      <c r="AG12" s="89"/>
      <c r="AH12" s="89"/>
      <c r="AI12" s="89"/>
      <c r="AJ12" s="89"/>
    </row>
    <row r="13" spans="1:36" ht="28.8" customHeight="1" x14ac:dyDescent="0.3">
      <c r="A13" s="133" t="s">
        <v>90</v>
      </c>
      <c r="B13" s="133"/>
      <c r="C13" s="133"/>
      <c r="D13" s="133"/>
      <c r="E13" s="133"/>
      <c r="F13" s="133"/>
      <c r="G13" s="133"/>
      <c r="H13" s="133"/>
      <c r="I13" s="133"/>
      <c r="J13" s="133"/>
      <c r="K13" s="133"/>
      <c r="L13" s="133"/>
      <c r="M13" s="133"/>
      <c r="O13" s="89"/>
      <c r="P13" s="89"/>
      <c r="Q13" s="89"/>
      <c r="R13" s="89"/>
      <c r="S13" s="89"/>
      <c r="T13" s="89"/>
      <c r="U13" s="89"/>
      <c r="V13" s="89"/>
      <c r="W13" s="89"/>
      <c r="X13" s="89"/>
      <c r="Y13" s="89"/>
      <c r="Z13" s="89"/>
      <c r="AA13" s="89"/>
      <c r="AB13" s="89"/>
      <c r="AC13" s="89"/>
      <c r="AD13" s="89"/>
      <c r="AE13" s="89"/>
      <c r="AF13" s="89"/>
      <c r="AG13" s="89"/>
      <c r="AH13" s="89"/>
      <c r="AI13" s="89"/>
      <c r="AJ13" s="89"/>
    </row>
    <row r="14" spans="1:36" ht="14.4" customHeight="1" x14ac:dyDescent="0.25">
      <c r="A14" s="149" t="s">
        <v>92</v>
      </c>
      <c r="B14" s="149"/>
      <c r="C14" s="149"/>
      <c r="D14" s="149"/>
      <c r="E14" s="149"/>
      <c r="F14" s="149"/>
      <c r="G14" s="149"/>
      <c r="H14" s="149"/>
      <c r="I14" s="149"/>
      <c r="J14" s="149"/>
      <c r="K14" s="149"/>
      <c r="L14" s="149"/>
      <c r="M14" s="149"/>
      <c r="O14" s="89"/>
      <c r="P14" s="89"/>
      <c r="Q14" s="89"/>
      <c r="R14" s="89"/>
      <c r="S14" s="89"/>
      <c r="T14" s="89"/>
      <c r="U14" s="89"/>
      <c r="V14" s="89"/>
      <c r="W14" s="89"/>
      <c r="X14" s="89"/>
      <c r="Y14" s="89"/>
      <c r="Z14" s="89"/>
      <c r="AA14" s="89"/>
      <c r="AB14" s="89"/>
      <c r="AC14" s="89"/>
      <c r="AD14" s="89"/>
      <c r="AE14" s="89"/>
      <c r="AF14" s="89"/>
      <c r="AG14" s="89"/>
      <c r="AH14" s="89"/>
      <c r="AI14" s="89"/>
      <c r="AJ14" s="89"/>
    </row>
    <row r="15" spans="1:36" s="90" customFormat="1" ht="42" customHeight="1" x14ac:dyDescent="0.25">
      <c r="A15" s="122" t="s">
        <v>282</v>
      </c>
      <c r="B15" s="142" t="s">
        <v>299</v>
      </c>
      <c r="C15" s="142"/>
      <c r="D15" s="142"/>
      <c r="E15" s="142"/>
      <c r="F15" s="142"/>
      <c r="G15" s="142"/>
      <c r="H15" s="142"/>
      <c r="I15" s="142"/>
      <c r="J15" s="142"/>
      <c r="K15" s="142"/>
      <c r="L15" s="142"/>
      <c r="M15" s="142"/>
      <c r="O15" s="89"/>
      <c r="P15" s="89"/>
      <c r="Q15" s="89"/>
      <c r="R15" s="89"/>
      <c r="S15" s="89"/>
      <c r="T15" s="89"/>
      <c r="U15" s="89"/>
      <c r="V15" s="89"/>
      <c r="W15" s="89"/>
      <c r="X15" s="89"/>
      <c r="Y15" s="89"/>
      <c r="Z15" s="89"/>
      <c r="AA15" s="89"/>
      <c r="AB15" s="89"/>
      <c r="AC15" s="89"/>
      <c r="AD15" s="89"/>
      <c r="AE15" s="89"/>
      <c r="AF15" s="89"/>
      <c r="AG15" s="89"/>
      <c r="AH15" s="89"/>
      <c r="AI15" s="89"/>
      <c r="AJ15" s="89"/>
    </row>
    <row r="16" spans="1:36" s="90" customFormat="1" ht="14.4" customHeight="1" x14ac:dyDescent="0.25">
      <c r="A16" s="88"/>
      <c r="B16" s="151" t="s">
        <v>281</v>
      </c>
      <c r="C16" s="142"/>
      <c r="D16" s="142"/>
      <c r="E16" s="142"/>
      <c r="F16" s="142"/>
      <c r="G16" s="142"/>
      <c r="H16" s="142"/>
      <c r="I16" s="142"/>
      <c r="J16" s="142"/>
      <c r="K16" s="142"/>
      <c r="L16" s="142"/>
      <c r="M16" s="142"/>
      <c r="O16" s="89"/>
      <c r="P16" s="89"/>
      <c r="Q16" s="89"/>
      <c r="R16" s="89"/>
      <c r="S16" s="89"/>
      <c r="T16" s="89"/>
      <c r="U16" s="89"/>
      <c r="V16" s="89"/>
      <c r="W16" s="89"/>
      <c r="X16" s="89"/>
      <c r="Y16" s="89"/>
      <c r="Z16" s="89"/>
      <c r="AA16" s="89"/>
      <c r="AB16" s="89"/>
      <c r="AC16" s="89"/>
      <c r="AD16" s="89"/>
      <c r="AE16" s="89"/>
      <c r="AF16" s="89"/>
      <c r="AG16" s="89"/>
      <c r="AH16" s="89"/>
      <c r="AI16" s="89"/>
      <c r="AJ16" s="89"/>
    </row>
    <row r="17" spans="1:36" ht="14.4" customHeight="1" x14ac:dyDescent="0.25">
      <c r="A17" s="122" t="s">
        <v>282</v>
      </c>
      <c r="B17" s="142" t="s">
        <v>286</v>
      </c>
      <c r="C17" s="142"/>
      <c r="D17" s="142"/>
      <c r="E17" s="142"/>
      <c r="F17" s="142"/>
      <c r="G17" s="142"/>
      <c r="H17" s="142"/>
      <c r="I17" s="142"/>
      <c r="J17" s="142"/>
      <c r="K17" s="142"/>
      <c r="L17" s="142"/>
      <c r="M17" s="142"/>
      <c r="O17" s="89"/>
      <c r="P17" s="89"/>
      <c r="Q17" s="89"/>
      <c r="R17" s="89"/>
      <c r="S17" s="89"/>
      <c r="T17" s="89"/>
      <c r="U17" s="89"/>
      <c r="V17" s="89"/>
      <c r="W17" s="89"/>
      <c r="X17" s="89"/>
      <c r="Y17" s="89"/>
      <c r="Z17" s="89"/>
      <c r="AA17" s="89"/>
      <c r="AB17" s="89"/>
      <c r="AC17" s="89"/>
      <c r="AD17" s="89"/>
      <c r="AE17" s="89"/>
      <c r="AF17" s="89"/>
      <c r="AG17" s="89"/>
      <c r="AH17" s="89"/>
      <c r="AI17" s="89"/>
      <c r="AJ17" s="89"/>
    </row>
    <row r="18" spans="1:36" ht="14.4" customHeight="1" x14ac:dyDescent="0.25">
      <c r="A18" s="122" t="s">
        <v>282</v>
      </c>
      <c r="B18" s="142" t="s">
        <v>287</v>
      </c>
      <c r="C18" s="142"/>
      <c r="D18" s="142"/>
      <c r="E18" s="142"/>
      <c r="F18" s="142"/>
      <c r="G18" s="142"/>
      <c r="H18" s="142"/>
      <c r="I18" s="142"/>
      <c r="J18" s="142"/>
      <c r="K18" s="142"/>
      <c r="L18" s="142"/>
      <c r="M18" s="142"/>
      <c r="O18" s="89"/>
      <c r="P18" s="89"/>
      <c r="Q18" s="89"/>
      <c r="R18" s="89"/>
      <c r="S18" s="89"/>
      <c r="T18" s="89"/>
      <c r="U18" s="89"/>
      <c r="V18" s="89"/>
      <c r="W18" s="89"/>
      <c r="X18" s="89"/>
      <c r="Y18" s="89"/>
      <c r="Z18" s="89"/>
      <c r="AA18" s="89"/>
      <c r="AB18" s="89"/>
      <c r="AC18" s="89"/>
      <c r="AD18" s="89"/>
      <c r="AE18" s="89"/>
      <c r="AF18" s="89"/>
      <c r="AG18" s="89"/>
      <c r="AH18" s="89"/>
      <c r="AI18" s="89"/>
      <c r="AJ18" s="89"/>
    </row>
    <row r="19" spans="1:36" ht="14.4" customHeight="1" x14ac:dyDescent="0.25">
      <c r="A19" s="149" t="s">
        <v>91</v>
      </c>
      <c r="B19" s="149"/>
      <c r="C19" s="149"/>
      <c r="D19" s="149"/>
      <c r="E19" s="149"/>
      <c r="F19" s="149"/>
      <c r="G19" s="149"/>
      <c r="H19" s="149"/>
      <c r="I19" s="149"/>
      <c r="J19" s="149"/>
      <c r="K19" s="149"/>
      <c r="L19" s="149"/>
      <c r="M19" s="149"/>
      <c r="O19" s="89"/>
      <c r="P19" s="89"/>
      <c r="Q19" s="89"/>
      <c r="R19" s="89"/>
      <c r="S19" s="89"/>
      <c r="T19" s="89"/>
      <c r="U19" s="89"/>
      <c r="V19" s="89"/>
      <c r="W19" s="89"/>
      <c r="X19" s="89"/>
      <c r="Y19" s="89"/>
      <c r="Z19" s="89"/>
      <c r="AA19" s="89"/>
      <c r="AB19" s="89"/>
      <c r="AC19" s="89"/>
      <c r="AD19" s="89"/>
      <c r="AE19" s="89"/>
      <c r="AF19" s="89"/>
      <c r="AG19" s="89"/>
      <c r="AH19" s="89"/>
      <c r="AI19" s="89"/>
      <c r="AJ19" s="89"/>
    </row>
    <row r="20" spans="1:36" ht="14.4" customHeight="1" x14ac:dyDescent="0.25">
      <c r="A20" s="122" t="s">
        <v>282</v>
      </c>
      <c r="B20" s="142" t="s">
        <v>289</v>
      </c>
      <c r="C20" s="142"/>
      <c r="D20" s="142"/>
      <c r="E20" s="142"/>
      <c r="F20" s="142"/>
      <c r="G20" s="142"/>
      <c r="H20" s="142"/>
      <c r="I20" s="142"/>
      <c r="J20" s="142"/>
      <c r="K20" s="142"/>
      <c r="L20" s="142"/>
      <c r="M20" s="142"/>
      <c r="O20" s="89"/>
      <c r="P20" s="89"/>
      <c r="Q20" s="89"/>
      <c r="R20" s="89"/>
      <c r="S20" s="89"/>
      <c r="T20" s="89"/>
      <c r="U20" s="89"/>
      <c r="V20" s="89"/>
      <c r="W20" s="89"/>
      <c r="X20" s="89"/>
      <c r="Y20" s="89"/>
      <c r="Z20" s="89"/>
      <c r="AA20" s="89"/>
      <c r="AB20" s="89"/>
      <c r="AC20" s="89"/>
      <c r="AD20" s="89"/>
      <c r="AE20" s="89"/>
      <c r="AF20" s="89"/>
      <c r="AG20" s="89"/>
      <c r="AH20" s="89"/>
      <c r="AI20" s="89"/>
      <c r="AJ20" s="89"/>
    </row>
    <row r="21" spans="1:36" ht="31.8" customHeight="1" x14ac:dyDescent="0.25">
      <c r="A21" s="122" t="s">
        <v>282</v>
      </c>
      <c r="B21" s="142" t="s">
        <v>288</v>
      </c>
      <c r="C21" s="142"/>
      <c r="D21" s="142"/>
      <c r="E21" s="142"/>
      <c r="F21" s="142"/>
      <c r="G21" s="142"/>
      <c r="H21" s="142"/>
      <c r="I21" s="142"/>
      <c r="J21" s="142"/>
      <c r="K21" s="142"/>
      <c r="L21" s="142"/>
      <c r="M21" s="142"/>
      <c r="O21" s="89"/>
      <c r="P21" s="89"/>
      <c r="Q21" s="89"/>
      <c r="R21" s="89"/>
      <c r="S21" s="89"/>
      <c r="T21" s="89"/>
      <c r="U21" s="89"/>
      <c r="V21" s="89"/>
      <c r="W21" s="89"/>
      <c r="X21" s="89"/>
      <c r="Y21" s="89"/>
      <c r="Z21" s="89"/>
      <c r="AA21" s="89"/>
      <c r="AB21" s="89"/>
      <c r="AC21" s="89"/>
      <c r="AD21" s="89"/>
      <c r="AE21" s="89"/>
      <c r="AF21" s="89"/>
      <c r="AG21" s="89"/>
      <c r="AH21" s="89"/>
      <c r="AI21" s="89"/>
      <c r="AJ21" s="89"/>
    </row>
    <row r="22" spans="1:36" ht="39.75" customHeight="1" x14ac:dyDescent="0.25">
      <c r="A22" s="149" t="s">
        <v>195</v>
      </c>
      <c r="B22" s="149"/>
      <c r="C22" s="149"/>
      <c r="D22" s="149"/>
      <c r="E22" s="149"/>
      <c r="F22" s="149"/>
      <c r="G22" s="149"/>
      <c r="H22" s="149"/>
      <c r="I22" s="149"/>
      <c r="J22" s="149"/>
      <c r="K22" s="149"/>
      <c r="L22" s="149"/>
      <c r="M22" s="149"/>
      <c r="O22" s="89"/>
      <c r="P22" s="89"/>
      <c r="Q22" s="89"/>
      <c r="R22" s="89"/>
      <c r="S22" s="89"/>
      <c r="T22" s="89"/>
      <c r="U22" s="89"/>
      <c r="V22" s="89"/>
      <c r="W22" s="89"/>
      <c r="X22" s="89"/>
      <c r="Y22" s="89"/>
      <c r="Z22" s="89"/>
      <c r="AA22" s="89"/>
      <c r="AB22" s="89"/>
      <c r="AC22" s="89"/>
      <c r="AD22" s="89"/>
      <c r="AE22" s="89"/>
      <c r="AF22" s="89"/>
      <c r="AG22" s="89"/>
      <c r="AH22" s="89"/>
      <c r="AI22" s="89"/>
      <c r="AJ22" s="89"/>
    </row>
    <row r="23" spans="1:36" ht="28.8" customHeight="1" x14ac:dyDescent="0.3">
      <c r="A23" s="133" t="s">
        <v>93</v>
      </c>
      <c r="B23" s="133"/>
      <c r="C23" s="133"/>
      <c r="D23" s="133"/>
      <c r="E23" s="133"/>
      <c r="F23" s="133"/>
      <c r="G23" s="133"/>
      <c r="H23" s="133"/>
      <c r="I23" s="133"/>
      <c r="J23" s="133"/>
      <c r="K23" s="133"/>
      <c r="L23" s="133"/>
      <c r="M23" s="133"/>
      <c r="O23" s="89"/>
      <c r="P23" s="89"/>
      <c r="Q23" s="89"/>
      <c r="R23" s="89"/>
      <c r="S23" s="89"/>
      <c r="T23" s="89"/>
      <c r="U23" s="89"/>
      <c r="V23" s="89"/>
      <c r="W23" s="89"/>
      <c r="X23" s="89"/>
      <c r="Y23" s="89"/>
      <c r="Z23" s="89"/>
      <c r="AA23" s="89"/>
      <c r="AB23" s="89"/>
      <c r="AC23" s="89"/>
      <c r="AD23" s="89"/>
      <c r="AE23" s="89"/>
      <c r="AF23" s="89"/>
      <c r="AG23" s="89"/>
      <c r="AH23" s="89"/>
      <c r="AI23" s="89"/>
      <c r="AJ23" s="89"/>
    </row>
    <row r="24" spans="1:36" ht="39" customHeight="1" x14ac:dyDescent="0.25">
      <c r="A24" s="154" t="s">
        <v>113</v>
      </c>
      <c r="B24" s="154"/>
      <c r="C24" s="154"/>
      <c r="D24" s="154"/>
      <c r="E24" s="154"/>
      <c r="F24" s="154"/>
      <c r="G24" s="154"/>
      <c r="H24" s="154"/>
      <c r="I24" s="154"/>
      <c r="J24" s="154"/>
      <c r="K24" s="154"/>
      <c r="L24" s="154"/>
      <c r="M24" s="154"/>
      <c r="O24" s="89"/>
      <c r="P24" s="89"/>
      <c r="Q24" s="89"/>
      <c r="R24" s="89"/>
      <c r="S24" s="89"/>
      <c r="T24" s="89"/>
      <c r="U24" s="89"/>
      <c r="V24" s="89"/>
      <c r="W24" s="89"/>
      <c r="X24" s="89"/>
      <c r="Y24" s="89"/>
      <c r="Z24" s="89"/>
      <c r="AA24" s="89"/>
      <c r="AB24" s="89"/>
      <c r="AC24" s="89"/>
      <c r="AD24" s="89"/>
      <c r="AE24" s="89"/>
      <c r="AF24" s="89"/>
      <c r="AG24" s="89"/>
      <c r="AH24" s="89"/>
      <c r="AI24" s="89"/>
      <c r="AJ24" s="89"/>
    </row>
    <row r="25" spans="1:36" ht="19.5" customHeight="1" x14ac:dyDescent="0.25">
      <c r="B25" s="150" t="s">
        <v>231</v>
      </c>
      <c r="C25" s="150"/>
      <c r="D25" s="150"/>
      <c r="E25" s="150"/>
      <c r="F25" s="150"/>
      <c r="G25" s="150"/>
      <c r="H25" s="150"/>
      <c r="I25" s="150"/>
      <c r="J25" s="150"/>
      <c r="K25" s="150"/>
      <c r="L25" s="150"/>
      <c r="M25" s="150"/>
      <c r="O25" s="89"/>
      <c r="P25" s="89"/>
      <c r="Q25" s="89"/>
      <c r="R25" s="89"/>
      <c r="S25" s="89"/>
      <c r="T25" s="89"/>
      <c r="U25" s="89"/>
      <c r="V25" s="89"/>
      <c r="W25" s="89"/>
      <c r="X25" s="89"/>
      <c r="Y25" s="89"/>
      <c r="Z25" s="89"/>
      <c r="AA25" s="89"/>
      <c r="AB25" s="89"/>
      <c r="AC25" s="89"/>
      <c r="AD25" s="89"/>
      <c r="AE25" s="89"/>
      <c r="AF25" s="89"/>
      <c r="AG25" s="89"/>
      <c r="AH25" s="89"/>
      <c r="AI25" s="89"/>
      <c r="AJ25" s="89"/>
    </row>
    <row r="26" spans="1:36" ht="14.4" customHeight="1" x14ac:dyDescent="0.25">
      <c r="B26" s="122" t="s">
        <v>282</v>
      </c>
      <c r="C26" s="142" t="s">
        <v>290</v>
      </c>
      <c r="D26" s="143"/>
      <c r="E26" s="143"/>
      <c r="F26" s="143"/>
      <c r="G26" s="143"/>
      <c r="H26" s="143"/>
      <c r="I26" s="143"/>
      <c r="J26" s="143"/>
      <c r="K26" s="143"/>
      <c r="L26" s="143"/>
      <c r="M26" s="143"/>
      <c r="O26" s="89"/>
      <c r="P26" s="89"/>
      <c r="Q26" s="89"/>
      <c r="R26" s="89"/>
      <c r="S26" s="89"/>
      <c r="T26" s="89"/>
      <c r="U26" s="89"/>
      <c r="V26" s="89"/>
      <c r="W26" s="89"/>
      <c r="X26" s="89"/>
      <c r="Y26" s="89"/>
      <c r="Z26" s="89"/>
      <c r="AA26" s="89"/>
      <c r="AB26" s="89"/>
      <c r="AC26" s="89"/>
      <c r="AD26" s="89"/>
      <c r="AE26" s="89"/>
      <c r="AF26" s="89"/>
      <c r="AG26" s="89"/>
      <c r="AH26" s="89"/>
      <c r="AI26" s="89"/>
      <c r="AJ26" s="89"/>
    </row>
    <row r="27" spans="1:36" ht="14.4" customHeight="1" x14ac:dyDescent="0.25">
      <c r="A27" s="4"/>
      <c r="B27" s="122" t="s">
        <v>282</v>
      </c>
      <c r="C27" s="142" t="s">
        <v>291</v>
      </c>
      <c r="D27" s="143"/>
      <c r="E27" s="143"/>
      <c r="F27" s="143"/>
      <c r="G27" s="143"/>
      <c r="H27" s="143"/>
      <c r="I27" s="143"/>
      <c r="J27" s="143"/>
      <c r="K27" s="143"/>
      <c r="L27" s="143"/>
      <c r="M27" s="143"/>
      <c r="O27" s="89"/>
      <c r="P27" s="89"/>
      <c r="Q27" s="89"/>
      <c r="R27" s="89"/>
      <c r="S27" s="89"/>
      <c r="T27" s="89"/>
      <c r="U27" s="89"/>
      <c r="V27" s="89"/>
      <c r="W27" s="89"/>
      <c r="X27" s="89"/>
      <c r="Y27" s="89"/>
      <c r="Z27" s="89"/>
      <c r="AA27" s="89"/>
      <c r="AB27" s="89"/>
      <c r="AC27" s="89"/>
      <c r="AD27" s="89"/>
      <c r="AE27" s="89"/>
      <c r="AF27" s="89"/>
      <c r="AG27" s="89"/>
      <c r="AH27" s="89"/>
      <c r="AI27" s="89"/>
      <c r="AJ27" s="89"/>
    </row>
    <row r="28" spans="1:36" ht="28.2" customHeight="1" x14ac:dyDescent="0.25">
      <c r="A28" s="149" t="s">
        <v>232</v>
      </c>
      <c r="B28" s="149"/>
      <c r="C28" s="149"/>
      <c r="D28" s="149"/>
      <c r="E28" s="149"/>
      <c r="F28" s="149"/>
      <c r="G28" s="149"/>
      <c r="H28" s="149"/>
      <c r="I28" s="149"/>
      <c r="J28" s="149"/>
      <c r="K28" s="149"/>
      <c r="L28" s="149"/>
      <c r="M28" s="149"/>
      <c r="O28" s="89"/>
      <c r="P28" s="89"/>
      <c r="Q28" s="89"/>
      <c r="R28" s="89"/>
      <c r="S28" s="89"/>
      <c r="T28" s="89"/>
      <c r="U28" s="89"/>
      <c r="V28" s="89"/>
      <c r="W28" s="89"/>
      <c r="X28" s="89"/>
      <c r="Y28" s="89"/>
      <c r="Z28" s="89"/>
      <c r="AA28" s="89"/>
      <c r="AB28" s="89"/>
      <c r="AC28" s="89"/>
      <c r="AD28" s="89"/>
      <c r="AE28" s="89"/>
      <c r="AF28" s="89"/>
      <c r="AG28" s="89"/>
      <c r="AH28" s="89"/>
      <c r="AI28" s="89"/>
      <c r="AJ28" s="89"/>
    </row>
    <row r="29" spans="1:36" s="90" customFormat="1" ht="26.4" customHeight="1" x14ac:dyDescent="0.25">
      <c r="A29" s="156" t="s">
        <v>297</v>
      </c>
      <c r="B29" s="156"/>
      <c r="C29" s="156"/>
      <c r="D29" s="156"/>
      <c r="E29" s="156"/>
      <c r="F29" s="156"/>
      <c r="G29" s="156"/>
      <c r="H29" s="156"/>
      <c r="I29" s="156"/>
      <c r="J29" s="156"/>
      <c r="K29" s="156"/>
      <c r="L29" s="156"/>
      <c r="M29" s="156"/>
      <c r="O29" s="89"/>
      <c r="P29" s="89"/>
      <c r="Q29" s="89"/>
      <c r="R29" s="89"/>
      <c r="S29" s="89"/>
      <c r="T29" s="89"/>
      <c r="U29" s="89"/>
      <c r="V29" s="89"/>
      <c r="W29" s="89"/>
      <c r="X29" s="89"/>
      <c r="Y29" s="89"/>
      <c r="Z29" s="89"/>
      <c r="AA29" s="89"/>
      <c r="AB29" s="89"/>
      <c r="AC29" s="89"/>
      <c r="AD29" s="89"/>
      <c r="AE29" s="89"/>
      <c r="AF29" s="89"/>
      <c r="AG29" s="89"/>
      <c r="AH29" s="89"/>
      <c r="AI29" s="89"/>
      <c r="AJ29" s="89"/>
    </row>
    <row r="30" spans="1:36" ht="15.6" x14ac:dyDescent="0.3">
      <c r="A30" s="133" t="s">
        <v>111</v>
      </c>
      <c r="B30" s="133"/>
      <c r="C30" s="133"/>
      <c r="D30" s="133"/>
      <c r="E30" s="133"/>
      <c r="F30" s="133"/>
      <c r="G30" s="133"/>
      <c r="H30" s="133"/>
      <c r="I30" s="133"/>
      <c r="J30" s="133"/>
      <c r="K30" s="133"/>
      <c r="L30" s="133"/>
      <c r="M30" s="133"/>
      <c r="O30" s="89"/>
      <c r="P30" s="89"/>
      <c r="Q30" s="89"/>
      <c r="R30" s="89"/>
      <c r="S30" s="89"/>
      <c r="T30" s="89"/>
      <c r="U30" s="89"/>
      <c r="V30" s="89"/>
      <c r="W30" s="89"/>
      <c r="X30" s="89"/>
      <c r="Y30" s="89"/>
      <c r="Z30" s="89"/>
      <c r="AA30" s="89"/>
      <c r="AB30" s="89"/>
      <c r="AC30" s="89"/>
      <c r="AD30" s="89"/>
      <c r="AE30" s="89"/>
      <c r="AF30" s="89"/>
      <c r="AG30" s="89"/>
      <c r="AH30" s="89"/>
      <c r="AI30" s="89"/>
      <c r="AJ30" s="89"/>
    </row>
    <row r="31" spans="1:36" ht="16.5" customHeight="1" x14ac:dyDescent="0.25">
      <c r="A31" s="144" t="s">
        <v>293</v>
      </c>
      <c r="B31" s="145"/>
      <c r="C31" s="145"/>
      <c r="D31" s="145"/>
      <c r="E31" s="145"/>
      <c r="F31" s="145"/>
      <c r="G31" s="145"/>
      <c r="H31" s="145"/>
      <c r="I31" s="145"/>
      <c r="J31" s="145"/>
      <c r="K31" s="145"/>
      <c r="L31" s="145"/>
      <c r="M31" s="145"/>
      <c r="O31" s="89"/>
      <c r="P31" s="89"/>
      <c r="Q31" s="89"/>
      <c r="R31" s="89"/>
      <c r="S31" s="89"/>
      <c r="T31" s="89"/>
      <c r="U31" s="89"/>
      <c r="V31" s="89"/>
      <c r="W31" s="89"/>
      <c r="X31" s="89"/>
      <c r="Y31" s="89"/>
      <c r="Z31" s="89"/>
      <c r="AA31" s="89"/>
      <c r="AB31" s="89"/>
      <c r="AC31" s="89"/>
      <c r="AD31" s="89"/>
      <c r="AE31" s="89"/>
      <c r="AF31" s="89"/>
      <c r="AG31" s="89"/>
      <c r="AH31" s="89"/>
      <c r="AI31" s="89"/>
      <c r="AJ31" s="89"/>
    </row>
    <row r="32" spans="1:36" ht="15" customHeight="1" x14ac:dyDescent="0.25">
      <c r="A32" s="122" t="s">
        <v>282</v>
      </c>
      <c r="B32" s="157" t="s">
        <v>298</v>
      </c>
      <c r="C32" s="157"/>
      <c r="D32" s="157"/>
      <c r="E32" s="157"/>
      <c r="F32" s="157"/>
      <c r="G32" s="157"/>
      <c r="H32" s="157"/>
      <c r="I32" s="157"/>
      <c r="J32" s="157"/>
      <c r="K32" s="157"/>
      <c r="L32" s="157"/>
      <c r="M32" s="157"/>
      <c r="O32" s="89"/>
      <c r="P32" s="89"/>
      <c r="Q32" s="89"/>
      <c r="R32" s="89"/>
      <c r="S32" s="89"/>
      <c r="T32" s="89"/>
      <c r="U32" s="89"/>
      <c r="V32" s="89"/>
      <c r="W32" s="89"/>
      <c r="X32" s="89"/>
      <c r="Y32" s="89"/>
      <c r="Z32" s="89"/>
      <c r="AA32" s="89"/>
      <c r="AB32" s="89"/>
      <c r="AC32" s="89"/>
      <c r="AD32" s="89"/>
      <c r="AE32" s="89"/>
      <c r="AF32" s="89"/>
      <c r="AG32" s="89"/>
      <c r="AH32" s="89"/>
      <c r="AI32" s="89"/>
      <c r="AJ32" s="89"/>
    </row>
    <row r="33" spans="1:36" s="121" customFormat="1" ht="15" customHeight="1" x14ac:dyDescent="0.25">
      <c r="A33" s="122"/>
      <c r="B33" s="158" t="s">
        <v>292</v>
      </c>
      <c r="C33" s="158"/>
      <c r="D33" s="158"/>
      <c r="E33" s="158"/>
      <c r="F33" s="158"/>
      <c r="G33" s="158"/>
      <c r="H33" s="129"/>
      <c r="I33" s="130"/>
      <c r="J33" s="130"/>
      <c r="K33" s="130"/>
      <c r="L33" s="130"/>
      <c r="M33" s="130"/>
      <c r="O33" s="89"/>
      <c r="P33" s="89"/>
      <c r="Q33" s="89"/>
      <c r="R33" s="89"/>
      <c r="S33" s="89"/>
      <c r="T33" s="89"/>
      <c r="U33" s="89"/>
      <c r="V33" s="89"/>
      <c r="W33" s="89"/>
      <c r="X33" s="89"/>
      <c r="Y33" s="89"/>
      <c r="Z33" s="89"/>
      <c r="AA33" s="89"/>
      <c r="AB33" s="89"/>
      <c r="AC33" s="89"/>
      <c r="AD33" s="89"/>
      <c r="AE33" s="89"/>
      <c r="AF33" s="89"/>
      <c r="AG33" s="89"/>
      <c r="AH33" s="89"/>
      <c r="AI33" s="89"/>
      <c r="AJ33" s="89"/>
    </row>
    <row r="34" spans="1:36" ht="15" customHeight="1" x14ac:dyDescent="0.25">
      <c r="A34" s="144" t="s">
        <v>112</v>
      </c>
      <c r="B34" s="145"/>
      <c r="C34" s="145"/>
      <c r="D34" s="145"/>
      <c r="E34" s="145"/>
      <c r="F34" s="145"/>
      <c r="G34" s="145"/>
      <c r="H34" s="145"/>
      <c r="I34" s="145"/>
      <c r="J34" s="145"/>
      <c r="K34" s="145"/>
      <c r="L34" s="145"/>
      <c r="M34" s="145"/>
      <c r="O34" s="89"/>
      <c r="P34" s="89"/>
      <c r="Q34" s="89"/>
      <c r="R34" s="89"/>
      <c r="S34" s="89"/>
      <c r="T34" s="89"/>
      <c r="U34" s="89"/>
      <c r="V34" s="89"/>
      <c r="W34" s="89"/>
      <c r="X34" s="89"/>
      <c r="Y34" s="89"/>
      <c r="Z34" s="89"/>
      <c r="AA34" s="89"/>
      <c r="AB34" s="89"/>
      <c r="AC34" s="89"/>
      <c r="AD34" s="89"/>
      <c r="AE34" s="89"/>
      <c r="AF34" s="89"/>
      <c r="AG34" s="89"/>
      <c r="AH34" s="89"/>
      <c r="AI34" s="89"/>
      <c r="AJ34" s="89"/>
    </row>
    <row r="35" spans="1:36" ht="15" customHeight="1" x14ac:dyDescent="0.25">
      <c r="A35" s="122" t="s">
        <v>282</v>
      </c>
      <c r="B35" s="142" t="s">
        <v>294</v>
      </c>
      <c r="C35" s="142"/>
      <c r="D35" s="142"/>
      <c r="E35" s="142"/>
      <c r="F35" s="142"/>
      <c r="G35" s="142"/>
      <c r="H35" s="142"/>
      <c r="I35" s="142"/>
      <c r="J35" s="142"/>
      <c r="K35" s="142"/>
      <c r="L35" s="142"/>
      <c r="M35" s="142"/>
      <c r="O35" s="89"/>
      <c r="P35" s="89"/>
      <c r="Q35" s="89"/>
      <c r="R35" s="89"/>
      <c r="S35" s="89"/>
      <c r="T35" s="89"/>
      <c r="U35" s="89"/>
      <c r="V35" s="89"/>
      <c r="W35" s="89"/>
      <c r="X35" s="89"/>
      <c r="Y35" s="89"/>
      <c r="Z35" s="89"/>
      <c r="AA35" s="89"/>
      <c r="AB35" s="89"/>
      <c r="AC35" s="89"/>
      <c r="AD35" s="89"/>
      <c r="AE35" s="89"/>
      <c r="AF35" s="89"/>
      <c r="AG35" s="89"/>
      <c r="AH35" s="89"/>
      <c r="AI35" s="89"/>
      <c r="AJ35" s="89"/>
    </row>
    <row r="36" spans="1:36" ht="53.25" customHeight="1" x14ac:dyDescent="0.25">
      <c r="A36" s="159"/>
      <c r="B36" s="159"/>
      <c r="C36" s="159"/>
      <c r="D36" s="160" t="s">
        <v>88</v>
      </c>
      <c r="E36" s="160"/>
      <c r="F36" s="160"/>
      <c r="G36" s="160"/>
      <c r="H36" s="160"/>
      <c r="I36" s="160"/>
      <c r="J36" s="123"/>
      <c r="K36" s="123"/>
      <c r="L36" s="123"/>
      <c r="M36" s="123"/>
      <c r="O36" s="89"/>
      <c r="P36" s="89"/>
      <c r="Q36" s="89"/>
      <c r="R36" s="89"/>
      <c r="S36" s="89"/>
      <c r="T36" s="89"/>
      <c r="U36" s="89"/>
      <c r="V36" s="89"/>
      <c r="W36" s="89"/>
      <c r="X36" s="89"/>
      <c r="Y36" s="89"/>
      <c r="Z36" s="89"/>
      <c r="AA36" s="89"/>
      <c r="AB36" s="89"/>
      <c r="AC36" s="89"/>
      <c r="AD36" s="89"/>
      <c r="AE36" s="89"/>
      <c r="AF36" s="89"/>
      <c r="AG36" s="89"/>
      <c r="AH36" s="89"/>
      <c r="AI36" s="89"/>
      <c r="AJ36" s="89"/>
    </row>
    <row r="37" spans="1:36" x14ac:dyDescent="0.25">
      <c r="A37" s="144" t="s">
        <v>295</v>
      </c>
      <c r="B37" s="145"/>
      <c r="C37" s="145"/>
      <c r="D37" s="145"/>
      <c r="E37" s="145"/>
      <c r="F37" s="145"/>
      <c r="G37" s="145"/>
      <c r="H37" s="145"/>
      <c r="I37" s="145"/>
      <c r="J37" s="145"/>
      <c r="K37" s="145"/>
      <c r="L37" s="145"/>
      <c r="M37" s="145"/>
      <c r="O37" s="89"/>
      <c r="P37" s="89"/>
      <c r="Q37" s="89"/>
      <c r="R37" s="89"/>
      <c r="S37" s="89"/>
      <c r="T37" s="89"/>
      <c r="U37" s="89"/>
      <c r="V37" s="89"/>
      <c r="W37" s="89"/>
      <c r="X37" s="89"/>
      <c r="Y37" s="89"/>
      <c r="Z37" s="89"/>
      <c r="AA37" s="89"/>
      <c r="AB37" s="89"/>
      <c r="AC37" s="89"/>
      <c r="AD37" s="89"/>
      <c r="AE37" s="89"/>
      <c r="AF37" s="89"/>
      <c r="AG37" s="89"/>
      <c r="AH37" s="89"/>
      <c r="AI37" s="89"/>
      <c r="AJ37" s="89"/>
    </row>
    <row r="38" spans="1:36" x14ac:dyDescent="0.25">
      <c r="A38" s="124"/>
      <c r="B38" s="161" t="s">
        <v>281</v>
      </c>
      <c r="C38" s="162"/>
      <c r="D38" s="162"/>
      <c r="E38" s="162"/>
      <c r="F38" s="162"/>
      <c r="G38" s="162"/>
      <c r="H38" s="162"/>
      <c r="I38" s="162"/>
      <c r="J38" s="162"/>
      <c r="K38" s="162"/>
      <c r="L38" s="162"/>
      <c r="M38" s="162"/>
      <c r="O38" s="89"/>
      <c r="P38" s="89"/>
      <c r="Q38" s="89"/>
      <c r="R38" s="89"/>
      <c r="S38" s="89"/>
      <c r="T38" s="89"/>
      <c r="U38" s="89"/>
      <c r="V38" s="89"/>
      <c r="W38" s="89"/>
      <c r="X38" s="89"/>
      <c r="Y38" s="89"/>
      <c r="Z38" s="89"/>
      <c r="AA38" s="89"/>
      <c r="AB38" s="89"/>
      <c r="AC38" s="89"/>
      <c r="AD38" s="89"/>
      <c r="AE38" s="89"/>
      <c r="AF38" s="89"/>
      <c r="AG38" s="89"/>
      <c r="AH38" s="89"/>
      <c r="AI38" s="89"/>
      <c r="AJ38" s="89"/>
    </row>
    <row r="39" spans="1:36" x14ac:dyDescent="0.25">
      <c r="O39" s="89"/>
      <c r="P39" s="89"/>
      <c r="Q39" s="89"/>
      <c r="R39" s="89"/>
      <c r="S39" s="89"/>
      <c r="T39" s="89"/>
      <c r="U39" s="89"/>
      <c r="V39" s="89"/>
      <c r="W39" s="89"/>
      <c r="X39" s="89"/>
      <c r="Y39" s="89"/>
      <c r="Z39" s="89"/>
      <c r="AA39" s="89"/>
      <c r="AB39" s="89"/>
      <c r="AC39" s="89"/>
      <c r="AD39" s="89"/>
      <c r="AE39" s="89"/>
      <c r="AF39" s="89"/>
      <c r="AG39" s="89"/>
      <c r="AH39" s="89"/>
      <c r="AI39" s="89"/>
      <c r="AJ39" s="89"/>
    </row>
    <row r="40" spans="1:36" ht="15.6" x14ac:dyDescent="0.3">
      <c r="A40" s="133" t="s">
        <v>252</v>
      </c>
      <c r="B40" s="133"/>
      <c r="C40" s="133"/>
      <c r="D40" s="133"/>
      <c r="E40" s="133"/>
      <c r="F40" s="133"/>
      <c r="G40" s="133"/>
      <c r="H40" s="133"/>
      <c r="I40" s="133"/>
      <c r="J40" s="133"/>
      <c r="K40" s="133"/>
      <c r="L40" s="133"/>
      <c r="M40" s="133"/>
      <c r="O40" s="89"/>
      <c r="P40" s="89"/>
      <c r="Q40" s="89"/>
      <c r="R40" s="89"/>
      <c r="S40" s="89"/>
      <c r="T40" s="89"/>
      <c r="U40" s="89"/>
      <c r="V40" s="89"/>
      <c r="W40" s="89"/>
      <c r="X40" s="89"/>
      <c r="Y40" s="89"/>
      <c r="Z40" s="89"/>
      <c r="AA40" s="89"/>
      <c r="AB40" s="89"/>
      <c r="AC40" s="89"/>
      <c r="AD40" s="89"/>
      <c r="AE40" s="89"/>
      <c r="AF40" s="89"/>
      <c r="AG40" s="89"/>
      <c r="AH40" s="89"/>
      <c r="AI40" s="89"/>
      <c r="AJ40" s="89"/>
    </row>
    <row r="41" spans="1:36" x14ac:dyDescent="0.25">
      <c r="O41" s="89"/>
      <c r="P41" s="89"/>
      <c r="Q41" s="89"/>
      <c r="R41" s="89"/>
      <c r="S41" s="89"/>
      <c r="T41" s="89"/>
      <c r="U41" s="89"/>
      <c r="V41" s="89"/>
      <c r="W41" s="89"/>
      <c r="X41" s="89"/>
      <c r="Y41" s="89"/>
      <c r="Z41" s="89"/>
      <c r="AA41" s="89"/>
      <c r="AB41" s="89"/>
      <c r="AC41" s="89"/>
      <c r="AD41" s="89"/>
      <c r="AE41" s="89"/>
      <c r="AF41" s="89"/>
      <c r="AG41" s="89"/>
      <c r="AH41" s="89"/>
      <c r="AI41" s="89"/>
      <c r="AJ41" s="89"/>
    </row>
    <row r="42" spans="1:36" x14ac:dyDescent="0.25">
      <c r="E42" s="137" t="s">
        <v>234</v>
      </c>
      <c r="F42" s="137"/>
      <c r="G42" s="137"/>
      <c r="H42" s="137"/>
      <c r="I42" s="137"/>
      <c r="J42" s="137"/>
      <c r="K42" s="137"/>
      <c r="L42" s="137"/>
      <c r="M42" s="137"/>
      <c r="O42" s="89"/>
      <c r="P42" s="89"/>
      <c r="Q42" s="89"/>
      <c r="R42" s="89"/>
      <c r="S42" s="89"/>
      <c r="T42" s="89"/>
      <c r="U42" s="89"/>
      <c r="V42" s="89"/>
      <c r="W42" s="89"/>
      <c r="X42" s="89"/>
      <c r="Y42" s="89"/>
      <c r="Z42" s="89"/>
      <c r="AA42" s="89"/>
      <c r="AB42" s="89"/>
      <c r="AC42" s="89"/>
      <c r="AD42" s="89"/>
      <c r="AE42" s="89"/>
      <c r="AF42" s="89"/>
      <c r="AG42" s="89"/>
      <c r="AH42" s="89"/>
      <c r="AI42" s="89"/>
      <c r="AJ42" s="89"/>
    </row>
    <row r="43" spans="1:36" x14ac:dyDescent="0.25">
      <c r="E43" s="137" t="s">
        <v>235</v>
      </c>
      <c r="F43" s="137"/>
      <c r="G43" s="137"/>
      <c r="H43" s="137"/>
      <c r="I43" s="137"/>
      <c r="J43" s="137"/>
      <c r="K43" s="137"/>
      <c r="L43" s="137"/>
      <c r="M43" s="137"/>
      <c r="O43" s="89"/>
      <c r="P43" s="89"/>
      <c r="Q43" s="89"/>
      <c r="R43" s="89"/>
      <c r="S43" s="89"/>
      <c r="T43" s="89"/>
      <c r="U43" s="89"/>
      <c r="V43" s="89"/>
      <c r="W43" s="89"/>
      <c r="X43" s="89"/>
      <c r="Y43" s="89"/>
      <c r="Z43" s="89"/>
      <c r="AA43" s="89"/>
      <c r="AB43" s="89"/>
      <c r="AC43" s="89"/>
      <c r="AD43" s="89"/>
      <c r="AE43" s="89"/>
      <c r="AF43" s="89"/>
      <c r="AG43" s="89"/>
      <c r="AH43" s="89"/>
      <c r="AI43" s="89"/>
      <c r="AJ43" s="89"/>
    </row>
    <row r="44" spans="1:36" x14ac:dyDescent="0.25">
      <c r="E44" s="137"/>
      <c r="F44" s="137"/>
      <c r="G44" s="137"/>
      <c r="H44" s="137"/>
      <c r="I44" s="137"/>
      <c r="J44" s="137"/>
      <c r="K44" s="137"/>
      <c r="L44" s="137"/>
      <c r="M44" s="137"/>
      <c r="O44" s="89"/>
      <c r="P44" s="89"/>
      <c r="Q44" s="89"/>
      <c r="R44" s="89"/>
      <c r="S44" s="89"/>
      <c r="T44" s="89"/>
      <c r="U44" s="89"/>
      <c r="V44" s="89"/>
      <c r="W44" s="89"/>
      <c r="X44" s="89"/>
      <c r="Y44" s="89"/>
      <c r="Z44" s="89"/>
      <c r="AA44" s="89"/>
      <c r="AB44" s="89"/>
      <c r="AC44" s="89"/>
      <c r="AD44" s="89"/>
      <c r="AE44" s="89"/>
      <c r="AF44" s="89"/>
      <c r="AG44" s="89"/>
      <c r="AH44" s="89"/>
      <c r="AI44" s="89"/>
      <c r="AJ44" s="89"/>
    </row>
    <row r="45" spans="1:36" x14ac:dyDescent="0.25">
      <c r="E45" s="136" t="s">
        <v>253</v>
      </c>
      <c r="F45" s="136"/>
      <c r="G45" s="136"/>
      <c r="H45" s="136"/>
      <c r="I45" s="136"/>
      <c r="J45" s="136"/>
      <c r="K45" s="136"/>
      <c r="L45" s="136"/>
      <c r="M45" s="136"/>
      <c r="O45" s="89"/>
      <c r="P45" s="89"/>
      <c r="Q45" s="89"/>
      <c r="R45" s="89"/>
      <c r="S45" s="89"/>
      <c r="T45" s="89"/>
      <c r="U45" s="89"/>
      <c r="V45" s="89"/>
      <c r="W45" s="89"/>
      <c r="X45" s="89"/>
      <c r="Y45" s="89"/>
      <c r="Z45" s="89"/>
      <c r="AA45" s="89"/>
      <c r="AB45" s="89"/>
      <c r="AC45" s="89"/>
      <c r="AD45" s="89"/>
      <c r="AE45" s="89"/>
      <c r="AF45" s="89"/>
      <c r="AG45" s="89"/>
      <c r="AH45" s="89"/>
      <c r="AI45" s="89"/>
      <c r="AJ45" s="89"/>
    </row>
    <row r="46" spans="1:36" x14ac:dyDescent="0.25">
      <c r="E46" s="136" t="s">
        <v>260</v>
      </c>
      <c r="F46" s="136"/>
      <c r="G46" s="136"/>
      <c r="H46" s="136"/>
      <c r="I46" s="136"/>
      <c r="J46" s="136"/>
      <c r="K46" s="136"/>
      <c r="L46" s="136"/>
      <c r="M46" s="136"/>
      <c r="O46" s="89"/>
      <c r="P46" s="89"/>
      <c r="Q46" s="89"/>
      <c r="R46" s="89"/>
      <c r="S46" s="89"/>
      <c r="T46" s="89"/>
      <c r="U46" s="89"/>
      <c r="V46" s="89"/>
      <c r="W46" s="89"/>
      <c r="X46" s="89"/>
      <c r="Y46" s="89"/>
      <c r="Z46" s="89"/>
      <c r="AA46" s="89"/>
      <c r="AB46" s="89"/>
      <c r="AC46" s="89"/>
      <c r="AD46" s="89"/>
      <c r="AE46" s="89"/>
      <c r="AF46" s="89"/>
      <c r="AG46" s="89"/>
      <c r="AH46" s="89"/>
      <c r="AI46" s="89"/>
      <c r="AJ46" s="89"/>
    </row>
    <row r="47" spans="1:36" x14ac:dyDescent="0.25">
      <c r="E47" s="137"/>
      <c r="F47" s="137"/>
      <c r="G47" s="137"/>
      <c r="H47" s="137"/>
      <c r="I47" s="137"/>
      <c r="J47" s="137"/>
      <c r="K47" s="137"/>
      <c r="L47" s="137"/>
      <c r="M47" s="137"/>
      <c r="O47" s="89"/>
      <c r="P47" s="89"/>
      <c r="Q47" s="89"/>
      <c r="R47" s="89"/>
      <c r="S47" s="89"/>
      <c r="T47" s="89"/>
      <c r="U47" s="89"/>
      <c r="V47" s="89"/>
      <c r="W47" s="89"/>
      <c r="X47" s="89"/>
      <c r="Y47" s="89"/>
      <c r="Z47" s="89"/>
      <c r="AA47" s="89"/>
      <c r="AB47" s="89"/>
      <c r="AC47" s="89"/>
      <c r="AD47" s="89"/>
      <c r="AE47" s="89"/>
      <c r="AF47" s="89"/>
      <c r="AG47" s="89"/>
      <c r="AH47" s="89"/>
      <c r="AI47" s="89"/>
      <c r="AJ47" s="89"/>
    </row>
    <row r="48" spans="1:36" x14ac:dyDescent="0.25">
      <c r="E48" s="136" t="s">
        <v>250</v>
      </c>
      <c r="F48" s="136"/>
      <c r="G48" s="136"/>
      <c r="H48" s="136"/>
      <c r="I48" s="136"/>
      <c r="J48" s="136"/>
      <c r="K48" s="136"/>
      <c r="L48" s="136"/>
      <c r="M48" s="136"/>
      <c r="O48" s="89"/>
      <c r="P48" s="89"/>
      <c r="Q48" s="89"/>
      <c r="R48" s="89"/>
      <c r="S48" s="89"/>
      <c r="T48" s="89"/>
      <c r="U48" s="89"/>
      <c r="V48" s="89"/>
      <c r="W48" s="89"/>
      <c r="X48" s="89"/>
      <c r="Y48" s="89"/>
      <c r="Z48" s="89"/>
      <c r="AA48" s="89"/>
      <c r="AB48" s="89"/>
      <c r="AC48" s="89"/>
      <c r="AD48" s="89"/>
      <c r="AE48" s="89"/>
      <c r="AF48" s="89"/>
      <c r="AG48" s="89"/>
      <c r="AH48" s="89"/>
      <c r="AI48" s="89"/>
      <c r="AJ48" s="89"/>
    </row>
    <row r="49" spans="1:36" x14ac:dyDescent="0.25">
      <c r="E49" s="136" t="s">
        <v>251</v>
      </c>
      <c r="F49" s="136"/>
      <c r="G49" s="136"/>
      <c r="H49" s="136"/>
      <c r="I49" s="136"/>
      <c r="J49" s="136"/>
      <c r="K49" s="136"/>
      <c r="L49" s="136"/>
      <c r="M49" s="136"/>
      <c r="O49" s="89"/>
      <c r="P49" s="89"/>
      <c r="Q49" s="89"/>
      <c r="R49" s="89"/>
      <c r="S49" s="89"/>
      <c r="T49" s="89"/>
      <c r="U49" s="89"/>
      <c r="V49" s="89"/>
      <c r="W49" s="89"/>
      <c r="X49" s="89"/>
      <c r="Y49" s="89"/>
      <c r="Z49" s="89"/>
      <c r="AA49" s="89"/>
      <c r="AB49" s="89"/>
      <c r="AC49" s="89"/>
      <c r="AD49" s="89"/>
      <c r="AE49" s="89"/>
      <c r="AF49" s="89"/>
      <c r="AG49" s="89"/>
      <c r="AH49" s="89"/>
      <c r="AI49" s="89"/>
      <c r="AJ49" s="89"/>
    </row>
    <row r="50" spans="1:36" x14ac:dyDescent="0.25">
      <c r="O50" s="89"/>
      <c r="P50" s="89"/>
      <c r="Q50" s="89"/>
      <c r="R50" s="89"/>
      <c r="S50" s="89"/>
      <c r="T50" s="89"/>
      <c r="U50" s="89"/>
      <c r="V50" s="89"/>
      <c r="W50" s="89"/>
      <c r="X50" s="89"/>
      <c r="Y50" s="89"/>
      <c r="Z50" s="89"/>
      <c r="AA50" s="89"/>
      <c r="AB50" s="89"/>
      <c r="AC50" s="89"/>
      <c r="AD50" s="89"/>
      <c r="AE50" s="89"/>
      <c r="AF50" s="89"/>
      <c r="AG50" s="89"/>
      <c r="AH50" s="89"/>
      <c r="AI50" s="89"/>
      <c r="AJ50" s="89"/>
    </row>
    <row r="51" spans="1:36" ht="13.8" thickBot="1" x14ac:dyDescent="0.3">
      <c r="E51" s="91" t="s">
        <v>249</v>
      </c>
      <c r="O51" s="89"/>
      <c r="P51" s="89"/>
      <c r="Q51" s="89"/>
      <c r="R51" s="89"/>
      <c r="S51" s="89"/>
      <c r="T51" s="89"/>
      <c r="U51" s="89"/>
      <c r="V51" s="89"/>
      <c r="W51" s="89"/>
      <c r="X51" s="89"/>
      <c r="Y51" s="89"/>
      <c r="Z51" s="89"/>
      <c r="AA51" s="89"/>
      <c r="AB51" s="89"/>
      <c r="AC51" s="89"/>
      <c r="AD51" s="89"/>
      <c r="AE51" s="89"/>
      <c r="AF51" s="89"/>
      <c r="AG51" s="89"/>
      <c r="AH51" s="89"/>
      <c r="AI51" s="89"/>
      <c r="AJ51" s="89"/>
    </row>
    <row r="52" spans="1:36" ht="25.5" customHeight="1" x14ac:dyDescent="0.25">
      <c r="E52" s="138" t="s">
        <v>236</v>
      </c>
      <c r="F52" s="139"/>
      <c r="G52" s="139"/>
      <c r="H52" s="139" t="s">
        <v>237</v>
      </c>
      <c r="I52" s="139"/>
      <c r="J52" s="139" t="s">
        <v>238</v>
      </c>
      <c r="K52" s="164"/>
      <c r="O52" s="89"/>
      <c r="P52" s="89"/>
      <c r="Q52" s="89"/>
      <c r="R52" s="89"/>
      <c r="S52" s="89"/>
      <c r="T52" s="89"/>
      <c r="U52" s="89"/>
      <c r="V52" s="89"/>
      <c r="W52" s="89"/>
      <c r="X52" s="89"/>
      <c r="Y52" s="89"/>
      <c r="Z52" s="89"/>
      <c r="AA52" s="89"/>
      <c r="AB52" s="89"/>
      <c r="AC52" s="89"/>
      <c r="AD52" s="89"/>
      <c r="AE52" s="89"/>
      <c r="AF52" s="89"/>
      <c r="AG52" s="89"/>
      <c r="AH52" s="89"/>
      <c r="AI52" s="89"/>
      <c r="AJ52" s="89"/>
    </row>
    <row r="53" spans="1:36" x14ac:dyDescent="0.25">
      <c r="E53" s="140">
        <v>1</v>
      </c>
      <c r="F53" s="141"/>
      <c r="G53" s="141"/>
      <c r="H53" s="141" t="s">
        <v>239</v>
      </c>
      <c r="I53" s="141"/>
      <c r="J53" s="141" t="s">
        <v>240</v>
      </c>
      <c r="K53" s="148"/>
      <c r="O53" s="89"/>
      <c r="P53" s="89"/>
      <c r="Q53" s="89"/>
      <c r="R53" s="89"/>
      <c r="S53" s="89"/>
      <c r="T53" s="89"/>
      <c r="U53" s="89"/>
      <c r="V53" s="89"/>
      <c r="W53" s="89"/>
      <c r="X53" s="89"/>
      <c r="Y53" s="89"/>
      <c r="Z53" s="89"/>
      <c r="AA53" s="89"/>
      <c r="AB53" s="89"/>
      <c r="AC53" s="89"/>
      <c r="AD53" s="89"/>
      <c r="AE53" s="89"/>
      <c r="AF53" s="89"/>
      <c r="AG53" s="89"/>
      <c r="AH53" s="89"/>
      <c r="AI53" s="89"/>
      <c r="AJ53" s="89"/>
    </row>
    <row r="54" spans="1:36" x14ac:dyDescent="0.25">
      <c r="E54" s="140">
        <v>2</v>
      </c>
      <c r="F54" s="141"/>
      <c r="G54" s="141"/>
      <c r="H54" s="141" t="s">
        <v>241</v>
      </c>
      <c r="I54" s="141"/>
      <c r="J54" s="141" t="s">
        <v>242</v>
      </c>
      <c r="K54" s="148"/>
      <c r="O54" s="89"/>
      <c r="P54" s="89"/>
      <c r="Q54" s="89"/>
      <c r="R54" s="89"/>
      <c r="S54" s="89"/>
      <c r="T54" s="89"/>
      <c r="U54" s="89"/>
      <c r="V54" s="89"/>
      <c r="W54" s="89"/>
      <c r="X54" s="89"/>
      <c r="Y54" s="89"/>
      <c r="Z54" s="89"/>
      <c r="AA54" s="89"/>
      <c r="AB54" s="89"/>
      <c r="AC54" s="89"/>
      <c r="AD54" s="89"/>
      <c r="AE54" s="89"/>
      <c r="AF54" s="89"/>
      <c r="AG54" s="89"/>
      <c r="AH54" s="89"/>
      <c r="AI54" s="89"/>
      <c r="AJ54" s="89"/>
    </row>
    <row r="55" spans="1:36" ht="12.75" customHeight="1" x14ac:dyDescent="0.25">
      <c r="E55" s="140">
        <v>3</v>
      </c>
      <c r="F55" s="141"/>
      <c r="G55" s="141"/>
      <c r="H55" s="141" t="s">
        <v>243</v>
      </c>
      <c r="I55" s="141"/>
      <c r="J55" s="141" t="s">
        <v>244</v>
      </c>
      <c r="K55" s="148"/>
      <c r="O55" s="89"/>
      <c r="P55" s="89"/>
      <c r="Q55" s="89"/>
      <c r="R55" s="89"/>
      <c r="S55" s="89"/>
      <c r="T55" s="89"/>
      <c r="U55" s="89"/>
      <c r="V55" s="89"/>
      <c r="W55" s="89"/>
      <c r="X55" s="89"/>
      <c r="Y55" s="89"/>
      <c r="Z55" s="89"/>
      <c r="AA55" s="89"/>
      <c r="AB55" s="89"/>
      <c r="AC55" s="89"/>
      <c r="AD55" s="89"/>
      <c r="AE55" s="89"/>
      <c r="AF55" s="89"/>
      <c r="AG55" s="89"/>
      <c r="AH55" s="89"/>
      <c r="AI55" s="89"/>
      <c r="AJ55" s="89"/>
    </row>
    <row r="56" spans="1:36" x14ac:dyDescent="0.25">
      <c r="E56" s="146" t="s">
        <v>247</v>
      </c>
      <c r="F56" s="147"/>
      <c r="G56" s="147"/>
      <c r="H56" s="141" t="s">
        <v>245</v>
      </c>
      <c r="I56" s="141"/>
      <c r="J56" s="141" t="s">
        <v>244</v>
      </c>
      <c r="K56" s="148"/>
      <c r="O56" s="89"/>
      <c r="P56" s="89"/>
      <c r="Q56" s="89"/>
      <c r="R56" s="89"/>
      <c r="S56" s="89"/>
      <c r="T56" s="89"/>
      <c r="U56" s="89"/>
      <c r="V56" s="89"/>
      <c r="W56" s="89"/>
      <c r="X56" s="89"/>
      <c r="Y56" s="89"/>
      <c r="Z56" s="89"/>
      <c r="AA56" s="89"/>
      <c r="AB56" s="89"/>
      <c r="AC56" s="89"/>
      <c r="AD56" s="89"/>
      <c r="AE56" s="89"/>
      <c r="AF56" s="89"/>
      <c r="AG56" s="89"/>
      <c r="AH56" s="89"/>
      <c r="AI56" s="89"/>
      <c r="AJ56" s="89"/>
    </row>
    <row r="57" spans="1:36" ht="12.75" customHeight="1" thickBot="1" x14ac:dyDescent="0.3">
      <c r="E57" s="134" t="s">
        <v>248</v>
      </c>
      <c r="F57" s="135"/>
      <c r="G57" s="135"/>
      <c r="H57" s="135" t="s">
        <v>245</v>
      </c>
      <c r="I57" s="135"/>
      <c r="J57" s="135" t="s">
        <v>246</v>
      </c>
      <c r="K57" s="163"/>
      <c r="O57" s="89"/>
      <c r="P57" s="89"/>
      <c r="Q57" s="89"/>
      <c r="R57" s="89"/>
      <c r="S57" s="89"/>
      <c r="T57" s="89"/>
      <c r="U57" s="89"/>
      <c r="V57" s="89"/>
      <c r="W57" s="89"/>
      <c r="X57" s="89"/>
      <c r="Y57" s="89"/>
      <c r="Z57" s="89"/>
      <c r="AA57" s="89"/>
      <c r="AB57" s="89"/>
      <c r="AC57" s="89"/>
      <c r="AD57" s="89"/>
      <c r="AE57" s="89"/>
      <c r="AF57" s="89"/>
      <c r="AG57" s="89"/>
      <c r="AH57" s="89"/>
      <c r="AI57" s="89"/>
      <c r="AJ57" s="89"/>
    </row>
    <row r="58" spans="1:36" x14ac:dyDescent="0.25">
      <c r="O58" s="89"/>
      <c r="P58" s="89"/>
      <c r="Q58" s="89"/>
      <c r="R58" s="89"/>
      <c r="S58" s="89"/>
      <c r="T58" s="89"/>
      <c r="U58" s="89"/>
      <c r="V58" s="89"/>
      <c r="W58" s="89"/>
      <c r="X58" s="89"/>
      <c r="Y58" s="89"/>
      <c r="Z58" s="89"/>
      <c r="AA58" s="89"/>
      <c r="AB58" s="89"/>
      <c r="AC58" s="89"/>
      <c r="AD58" s="89"/>
      <c r="AE58" s="89"/>
      <c r="AF58" s="89"/>
      <c r="AG58" s="89"/>
      <c r="AH58" s="89"/>
      <c r="AI58" s="89"/>
      <c r="AJ58" s="89"/>
    </row>
    <row r="59" spans="1:36" x14ac:dyDescent="0.25">
      <c r="O59" s="89"/>
      <c r="P59" s="89"/>
      <c r="Q59" s="89"/>
      <c r="R59" s="89"/>
      <c r="S59" s="89"/>
      <c r="T59" s="89"/>
      <c r="U59" s="89"/>
      <c r="V59" s="89"/>
      <c r="W59" s="89"/>
      <c r="X59" s="89"/>
      <c r="Y59" s="89"/>
      <c r="Z59" s="89"/>
      <c r="AA59" s="89"/>
      <c r="AB59" s="89"/>
      <c r="AC59" s="89"/>
      <c r="AD59" s="89"/>
      <c r="AE59" s="89"/>
      <c r="AF59" s="89"/>
      <c r="AG59" s="89"/>
      <c r="AH59" s="89"/>
      <c r="AI59" s="89"/>
      <c r="AJ59" s="89"/>
    </row>
    <row r="60" spans="1:36" ht="15.6" x14ac:dyDescent="0.3">
      <c r="A60" s="133" t="s">
        <v>257</v>
      </c>
      <c r="B60" s="133"/>
      <c r="C60" s="133"/>
      <c r="D60" s="133"/>
      <c r="E60" s="133"/>
      <c r="F60" s="133"/>
      <c r="G60" s="133"/>
      <c r="H60" s="133"/>
      <c r="I60" s="133"/>
      <c r="J60" s="133"/>
      <c r="K60" s="133"/>
      <c r="L60" s="133"/>
      <c r="M60" s="133"/>
      <c r="O60" s="89"/>
      <c r="P60" s="89"/>
      <c r="Q60" s="89"/>
      <c r="R60" s="89"/>
      <c r="S60" s="89"/>
      <c r="T60" s="89"/>
      <c r="U60" s="89"/>
      <c r="V60" s="89"/>
      <c r="W60" s="89"/>
      <c r="X60" s="89"/>
      <c r="Y60" s="89"/>
      <c r="Z60" s="89"/>
      <c r="AA60" s="89"/>
      <c r="AB60" s="89"/>
      <c r="AC60" s="89"/>
      <c r="AD60" s="89"/>
      <c r="AE60" s="89"/>
      <c r="AF60" s="89"/>
      <c r="AG60" s="89"/>
      <c r="AH60" s="89"/>
      <c r="AI60" s="89"/>
      <c r="AJ60" s="89"/>
    </row>
    <row r="61" spans="1:36" x14ac:dyDescent="0.25">
      <c r="O61" s="89"/>
      <c r="P61" s="89"/>
      <c r="Q61" s="89"/>
      <c r="R61" s="89"/>
      <c r="S61" s="89"/>
      <c r="T61" s="89"/>
      <c r="U61" s="89"/>
      <c r="V61" s="89"/>
      <c r="W61" s="89"/>
      <c r="X61" s="89"/>
      <c r="Y61" s="89"/>
      <c r="Z61" s="89"/>
      <c r="AA61" s="89"/>
      <c r="AB61" s="89"/>
      <c r="AC61" s="89"/>
      <c r="AD61" s="89"/>
      <c r="AE61" s="89"/>
      <c r="AF61" s="89"/>
      <c r="AG61" s="89"/>
      <c r="AH61" s="89"/>
      <c r="AI61" s="89"/>
      <c r="AJ61" s="89"/>
    </row>
    <row r="62" spans="1:36" x14ac:dyDescent="0.25">
      <c r="O62" s="89"/>
      <c r="P62" s="89"/>
      <c r="Q62" s="89"/>
      <c r="R62" s="89"/>
      <c r="S62" s="89"/>
      <c r="T62" s="89"/>
      <c r="U62" s="89"/>
      <c r="V62" s="89"/>
      <c r="W62" s="89"/>
      <c r="X62" s="89"/>
      <c r="Y62" s="89"/>
      <c r="Z62" s="89"/>
      <c r="AA62" s="89"/>
      <c r="AB62" s="89"/>
      <c r="AC62" s="89"/>
      <c r="AD62" s="89"/>
      <c r="AE62" s="89"/>
      <c r="AF62" s="89"/>
      <c r="AG62" s="89"/>
      <c r="AH62" s="89"/>
      <c r="AI62" s="89"/>
      <c r="AJ62" s="89"/>
    </row>
    <row r="63" spans="1:36" x14ac:dyDescent="0.25">
      <c r="O63" s="89"/>
      <c r="P63" s="89"/>
      <c r="Q63" s="89"/>
      <c r="R63" s="89"/>
      <c r="S63" s="89"/>
      <c r="T63" s="89"/>
      <c r="U63" s="89"/>
      <c r="V63" s="89"/>
      <c r="W63" s="89"/>
      <c r="X63" s="89"/>
      <c r="Y63" s="89"/>
      <c r="Z63" s="89"/>
      <c r="AA63" s="89"/>
      <c r="AB63" s="89"/>
      <c r="AC63" s="89"/>
      <c r="AD63" s="89"/>
      <c r="AE63" s="89"/>
      <c r="AF63" s="89"/>
      <c r="AG63" s="89"/>
      <c r="AH63" s="89"/>
      <c r="AI63" s="89"/>
      <c r="AJ63" s="89"/>
    </row>
    <row r="64" spans="1:36" x14ac:dyDescent="0.25">
      <c r="O64" s="89"/>
      <c r="P64" s="89"/>
      <c r="Q64" s="89"/>
      <c r="R64" s="89"/>
      <c r="S64" s="89"/>
      <c r="T64" s="89"/>
      <c r="U64" s="89"/>
      <c r="V64" s="89"/>
      <c r="W64" s="89"/>
      <c r="X64" s="89"/>
      <c r="Y64" s="89"/>
      <c r="Z64" s="89"/>
      <c r="AA64" s="89"/>
      <c r="AB64" s="89"/>
      <c r="AC64" s="89"/>
      <c r="AD64" s="89"/>
      <c r="AE64" s="89"/>
      <c r="AF64" s="89"/>
      <c r="AG64" s="89"/>
      <c r="AH64" s="89"/>
      <c r="AI64" s="89"/>
      <c r="AJ64" s="89"/>
    </row>
    <row r="65" spans="1:36" x14ac:dyDescent="0.25">
      <c r="O65" s="89"/>
      <c r="P65" s="89"/>
      <c r="Q65" s="89"/>
      <c r="R65" s="89"/>
      <c r="S65" s="89"/>
      <c r="T65" s="89"/>
      <c r="U65" s="89"/>
      <c r="V65" s="89"/>
      <c r="W65" s="89"/>
      <c r="X65" s="89"/>
      <c r="Y65" s="89"/>
      <c r="Z65" s="89"/>
      <c r="AA65" s="89"/>
      <c r="AB65" s="89"/>
      <c r="AC65" s="89"/>
      <c r="AD65" s="89"/>
      <c r="AE65" s="89"/>
      <c r="AF65" s="89"/>
      <c r="AG65" s="89"/>
      <c r="AH65" s="89"/>
      <c r="AI65" s="89"/>
      <c r="AJ65" s="89"/>
    </row>
    <row r="66" spans="1:36" x14ac:dyDescent="0.25">
      <c r="O66" s="89"/>
      <c r="P66" s="89"/>
      <c r="Q66" s="89"/>
      <c r="R66" s="89"/>
      <c r="S66" s="89"/>
      <c r="T66" s="89"/>
      <c r="U66" s="89"/>
      <c r="V66" s="89"/>
      <c r="W66" s="89"/>
      <c r="X66" s="89"/>
      <c r="Y66" s="89"/>
      <c r="Z66" s="89"/>
      <c r="AA66" s="89"/>
      <c r="AB66" s="89"/>
      <c r="AC66" s="89"/>
      <c r="AD66" s="89"/>
      <c r="AE66" s="89"/>
      <c r="AF66" s="89"/>
      <c r="AG66" s="89"/>
      <c r="AH66" s="89"/>
      <c r="AI66" s="89"/>
      <c r="AJ66" s="89"/>
    </row>
    <row r="67" spans="1:36" x14ac:dyDescent="0.25">
      <c r="O67" s="89"/>
      <c r="P67" s="89"/>
      <c r="Q67" s="89"/>
      <c r="R67" s="89"/>
      <c r="S67" s="89"/>
      <c r="T67" s="89"/>
      <c r="U67" s="89"/>
      <c r="V67" s="89"/>
      <c r="W67" s="89"/>
      <c r="X67" s="89"/>
      <c r="Y67" s="89"/>
      <c r="Z67" s="89"/>
      <c r="AA67" s="89"/>
      <c r="AB67" s="89"/>
      <c r="AC67" s="89"/>
      <c r="AD67" s="89"/>
      <c r="AE67" s="89"/>
      <c r="AF67" s="89"/>
      <c r="AG67" s="89"/>
      <c r="AH67" s="89"/>
      <c r="AI67" s="89"/>
      <c r="AJ67" s="89"/>
    </row>
    <row r="68" spans="1:36" x14ac:dyDescent="0.25">
      <c r="O68" s="89"/>
      <c r="P68" s="89"/>
      <c r="Q68" s="89"/>
      <c r="R68" s="89"/>
      <c r="S68" s="89"/>
      <c r="T68" s="89"/>
      <c r="U68" s="89"/>
      <c r="V68" s="89"/>
      <c r="W68" s="89"/>
      <c r="X68" s="89"/>
      <c r="Y68" s="89"/>
      <c r="Z68" s="89"/>
      <c r="AA68" s="89"/>
      <c r="AB68" s="89"/>
      <c r="AC68" s="89"/>
      <c r="AD68" s="89"/>
      <c r="AE68" s="89"/>
      <c r="AF68" s="89"/>
      <c r="AG68" s="89"/>
      <c r="AH68" s="89"/>
      <c r="AI68" s="89"/>
      <c r="AJ68" s="89"/>
    </row>
    <row r="69" spans="1:36" x14ac:dyDescent="0.25">
      <c r="O69" s="89"/>
      <c r="P69" s="89"/>
      <c r="Q69" s="89"/>
      <c r="R69" s="89"/>
      <c r="S69" s="89"/>
      <c r="T69" s="89"/>
      <c r="U69" s="89"/>
      <c r="V69" s="89"/>
      <c r="W69" s="89"/>
      <c r="X69" s="89"/>
      <c r="Y69" s="89"/>
      <c r="Z69" s="89"/>
      <c r="AA69" s="89"/>
      <c r="AB69" s="89"/>
      <c r="AC69" s="89"/>
      <c r="AD69" s="89"/>
      <c r="AE69" s="89"/>
      <c r="AF69" s="89"/>
      <c r="AG69" s="89"/>
      <c r="AH69" s="89"/>
      <c r="AI69" s="89"/>
      <c r="AJ69" s="89"/>
    </row>
    <row r="70" spans="1:36" x14ac:dyDescent="0.25">
      <c r="O70" s="89"/>
      <c r="P70" s="89"/>
      <c r="Q70" s="89"/>
      <c r="R70" s="89"/>
      <c r="S70" s="89"/>
      <c r="T70" s="89"/>
      <c r="U70" s="89"/>
      <c r="V70" s="89"/>
      <c r="W70" s="89"/>
      <c r="X70" s="89"/>
      <c r="Y70" s="89"/>
      <c r="Z70" s="89"/>
      <c r="AA70" s="89"/>
      <c r="AB70" s="89"/>
      <c r="AC70" s="89"/>
      <c r="AD70" s="89"/>
      <c r="AE70" s="89"/>
      <c r="AF70" s="89"/>
      <c r="AG70" s="89"/>
      <c r="AH70" s="89"/>
      <c r="AI70" s="89"/>
      <c r="AJ70" s="89"/>
    </row>
    <row r="71" spans="1:36" x14ac:dyDescent="0.25">
      <c r="O71" s="89"/>
      <c r="P71" s="89"/>
      <c r="Q71" s="89"/>
      <c r="R71" s="89"/>
      <c r="S71" s="89"/>
      <c r="T71" s="89"/>
      <c r="U71" s="89"/>
      <c r="V71" s="89"/>
      <c r="W71" s="89"/>
      <c r="X71" s="89"/>
      <c r="Y71" s="89"/>
      <c r="Z71" s="89"/>
      <c r="AA71" s="89"/>
      <c r="AB71" s="89"/>
      <c r="AC71" s="89"/>
      <c r="AD71" s="89"/>
      <c r="AE71" s="89"/>
      <c r="AF71" s="89"/>
      <c r="AG71" s="89"/>
      <c r="AH71" s="89"/>
      <c r="AI71" s="89"/>
      <c r="AJ71" s="89"/>
    </row>
    <row r="72" spans="1:36" x14ac:dyDescent="0.25">
      <c r="O72" s="89"/>
      <c r="P72" s="89"/>
      <c r="Q72" s="89"/>
      <c r="R72" s="89"/>
      <c r="S72" s="89"/>
      <c r="T72" s="89"/>
      <c r="U72" s="89"/>
      <c r="V72" s="89"/>
      <c r="W72" s="89"/>
      <c r="X72" s="89"/>
      <c r="Y72" s="89"/>
      <c r="Z72" s="89"/>
      <c r="AA72" s="89"/>
      <c r="AB72" s="89"/>
      <c r="AC72" s="89"/>
      <c r="AD72" s="89"/>
      <c r="AE72" s="89"/>
      <c r="AF72" s="89"/>
      <c r="AG72" s="89"/>
      <c r="AH72" s="89"/>
      <c r="AI72" s="89"/>
      <c r="AJ72" s="89"/>
    </row>
    <row r="73" spans="1:36" x14ac:dyDescent="0.25">
      <c r="O73" s="89"/>
      <c r="P73" s="89"/>
      <c r="Q73" s="89"/>
      <c r="R73" s="89"/>
      <c r="S73" s="89"/>
      <c r="T73" s="89"/>
      <c r="U73" s="89"/>
      <c r="V73" s="89"/>
      <c r="W73" s="89"/>
      <c r="X73" s="89"/>
      <c r="Y73" s="89"/>
      <c r="Z73" s="89"/>
      <c r="AA73" s="89"/>
      <c r="AB73" s="89"/>
      <c r="AC73" s="89"/>
      <c r="AD73" s="89"/>
      <c r="AE73" s="89"/>
      <c r="AF73" s="89"/>
      <c r="AG73" s="89"/>
      <c r="AH73" s="89"/>
      <c r="AI73" s="89"/>
      <c r="AJ73" s="89"/>
    </row>
    <row r="74" spans="1:36" x14ac:dyDescent="0.25">
      <c r="A74" s="136" t="s">
        <v>254</v>
      </c>
      <c r="B74" s="136"/>
      <c r="C74" s="136"/>
      <c r="D74" s="136"/>
      <c r="E74" s="136"/>
      <c r="F74" s="136"/>
      <c r="G74" s="136"/>
      <c r="H74" s="136"/>
      <c r="I74" s="136"/>
      <c r="J74" s="136"/>
      <c r="K74" s="136"/>
      <c r="L74" s="136"/>
      <c r="M74" s="136"/>
      <c r="O74" s="89"/>
      <c r="P74" s="89"/>
      <c r="Q74" s="89"/>
      <c r="R74" s="89"/>
      <c r="S74" s="89"/>
      <c r="T74" s="89"/>
      <c r="U74" s="89"/>
      <c r="V74" s="89"/>
      <c r="W74" s="89"/>
      <c r="X74" s="89"/>
      <c r="Y74" s="89"/>
      <c r="Z74" s="89"/>
      <c r="AA74" s="89"/>
      <c r="AB74" s="89"/>
      <c r="AC74" s="89"/>
      <c r="AD74" s="89"/>
      <c r="AE74" s="89"/>
      <c r="AF74" s="89"/>
      <c r="AG74" s="89"/>
      <c r="AH74" s="89"/>
      <c r="AI74" s="89"/>
      <c r="AJ74" s="89"/>
    </row>
    <row r="75" spans="1:36" x14ac:dyDescent="0.25">
      <c r="A75" s="136" t="s">
        <v>255</v>
      </c>
      <c r="B75" s="136"/>
      <c r="C75" s="136"/>
      <c r="D75" s="136"/>
      <c r="E75" s="136"/>
      <c r="F75" s="136"/>
      <c r="G75" s="132" t="s">
        <v>256</v>
      </c>
      <c r="H75" s="132"/>
      <c r="I75" s="132"/>
      <c r="O75" s="89"/>
      <c r="P75" s="89"/>
      <c r="Q75" s="89"/>
      <c r="R75" s="89"/>
      <c r="S75" s="89"/>
      <c r="T75" s="89"/>
      <c r="U75" s="89"/>
      <c r="V75" s="89"/>
      <c r="W75" s="89"/>
      <c r="X75" s="89"/>
      <c r="Y75" s="89"/>
      <c r="Z75" s="89"/>
      <c r="AA75" s="89"/>
      <c r="AB75" s="89"/>
      <c r="AC75" s="89"/>
      <c r="AD75" s="89"/>
      <c r="AE75" s="89"/>
      <c r="AF75" s="89"/>
      <c r="AG75" s="89"/>
      <c r="AH75" s="89"/>
      <c r="AI75" s="89"/>
      <c r="AJ75" s="89"/>
    </row>
    <row r="76" spans="1:36" x14ac:dyDescent="0.25">
      <c r="O76" s="89"/>
      <c r="P76" s="89"/>
      <c r="Q76" s="89"/>
      <c r="R76" s="89"/>
      <c r="S76" s="89"/>
      <c r="T76" s="89"/>
      <c r="U76" s="89"/>
      <c r="V76" s="89"/>
      <c r="W76" s="89"/>
      <c r="X76" s="89"/>
      <c r="Y76" s="89"/>
      <c r="Z76" s="89"/>
      <c r="AA76" s="89"/>
      <c r="AB76" s="89"/>
      <c r="AC76" s="89"/>
      <c r="AD76" s="89"/>
      <c r="AE76" s="89"/>
      <c r="AF76" s="89"/>
      <c r="AG76" s="89"/>
      <c r="AH76" s="89"/>
      <c r="AI76" s="89"/>
      <c r="AJ76" s="89"/>
    </row>
    <row r="77" spans="1:36" x14ac:dyDescent="0.25">
      <c r="O77" s="89"/>
      <c r="P77" s="89"/>
      <c r="Q77" s="89"/>
      <c r="R77" s="89"/>
      <c r="S77" s="89"/>
      <c r="T77" s="89"/>
      <c r="U77" s="89"/>
      <c r="V77" s="89"/>
      <c r="W77" s="89"/>
      <c r="X77" s="89"/>
      <c r="Y77" s="89"/>
      <c r="Z77" s="89"/>
      <c r="AA77" s="89"/>
      <c r="AB77" s="89"/>
      <c r="AC77" s="89"/>
      <c r="AD77" s="89"/>
      <c r="AE77" s="89"/>
      <c r="AF77" s="89"/>
      <c r="AG77" s="89"/>
      <c r="AH77" s="89"/>
      <c r="AI77" s="89"/>
      <c r="AJ77" s="89"/>
    </row>
  </sheetData>
  <sheetProtection algorithmName="SHA-512" hashValue="3BZc9zZuAMrI/X9WVCuOTLkgn0j8uiphlXqRJ4JRLTcRyATOD9Rz1CIcjLAKInFA4EEHGKgz0tb182CEIr+OJw==" saltValue="/GVxl0/35UfWk6yBB2tItA==" spinCount="100000" sheet="1" objects="1" scenarios="1"/>
  <mergeCells count="70">
    <mergeCell ref="A2:M2"/>
    <mergeCell ref="A29:M29"/>
    <mergeCell ref="B32:M32"/>
    <mergeCell ref="B33:G33"/>
    <mergeCell ref="A75:F75"/>
    <mergeCell ref="A28:M28"/>
    <mergeCell ref="A36:C36"/>
    <mergeCell ref="D36:I36"/>
    <mergeCell ref="B35:M35"/>
    <mergeCell ref="A34:M34"/>
    <mergeCell ref="B38:M38"/>
    <mergeCell ref="J57:K57"/>
    <mergeCell ref="J52:K52"/>
    <mergeCell ref="H52:I52"/>
    <mergeCell ref="H53:I53"/>
    <mergeCell ref="H54:I54"/>
    <mergeCell ref="H57:I57"/>
    <mergeCell ref="A14:M14"/>
    <mergeCell ref="A13:M13"/>
    <mergeCell ref="B17:M17"/>
    <mergeCell ref="B18:M18"/>
    <mergeCell ref="A40:M40"/>
    <mergeCell ref="A19:M19"/>
    <mergeCell ref="A24:M24"/>
    <mergeCell ref="A22:M22"/>
    <mergeCell ref="A23:M23"/>
    <mergeCell ref="B21:M21"/>
    <mergeCell ref="B20:M20"/>
    <mergeCell ref="A37:M37"/>
    <mergeCell ref="B25:M25"/>
    <mergeCell ref="C27:M27"/>
    <mergeCell ref="A30:M30"/>
    <mergeCell ref="A3:M3"/>
    <mergeCell ref="B8:M8"/>
    <mergeCell ref="A4:M4"/>
    <mergeCell ref="B6:M6"/>
    <mergeCell ref="B5:M5"/>
    <mergeCell ref="A11:M11"/>
    <mergeCell ref="B12:M12"/>
    <mergeCell ref="B7:M7"/>
    <mergeCell ref="B16:M16"/>
    <mergeCell ref="P5:Y5"/>
    <mergeCell ref="A9:M9"/>
    <mergeCell ref="B10:M10"/>
    <mergeCell ref="C26:M26"/>
    <mergeCell ref="A31:M31"/>
    <mergeCell ref="B15:M15"/>
    <mergeCell ref="E56:G56"/>
    <mergeCell ref="J53:K53"/>
    <mergeCell ref="J54:K54"/>
    <mergeCell ref="J55:K55"/>
    <mergeCell ref="J56:K56"/>
    <mergeCell ref="H55:I55"/>
    <mergeCell ref="H56:I56"/>
    <mergeCell ref="G75:I75"/>
    <mergeCell ref="A60:M60"/>
    <mergeCell ref="E57:G57"/>
    <mergeCell ref="A74:M74"/>
    <mergeCell ref="E42:M42"/>
    <mergeCell ref="E43:M43"/>
    <mergeCell ref="E44:M44"/>
    <mergeCell ref="E45:M45"/>
    <mergeCell ref="E46:M46"/>
    <mergeCell ref="E47:M47"/>
    <mergeCell ref="E48:M48"/>
    <mergeCell ref="E49:M49"/>
    <mergeCell ref="E52:G52"/>
    <mergeCell ref="E53:G53"/>
    <mergeCell ref="E54:G54"/>
    <mergeCell ref="E55:G55"/>
  </mergeCells>
  <hyperlinks>
    <hyperlink ref="B38" r:id="rId1" xr:uid="{00000000-0004-0000-0000-000001000000}"/>
    <hyperlink ref="G75" r:id="rId2" xr:uid="{00000000-0004-0000-0000-000002000000}"/>
    <hyperlink ref="B16" r:id="rId3" xr:uid="{00000000-0004-0000-0000-000003000000}"/>
    <hyperlink ref="B33" r:id="rId4" xr:uid="{226C7CD7-CDED-41D5-B84E-2678C17538CB}"/>
    <hyperlink ref="B33:G33" r:id="rId5" display="MTICPaintLab@JohnDeere.com" xr:uid="{48EF4BE5-790F-4B44-8C3B-EBC21386F7BC}"/>
  </hyperlinks>
  <pageMargins left="0.25" right="0.25" top="1" bottom="0.75" header="0.3" footer="0.3"/>
  <pageSetup orientation="portrait" horizontalDpi="300" r:id="rId6"/>
  <headerFooter>
    <oddHeader>&amp;L&amp;G&amp;R&amp;G</oddHeader>
    <oddFooter>&amp;L&amp;F&amp;R&amp;A&amp;P of &amp;N</oddFooter>
  </headerFooter>
  <rowBreaks count="1" manualBreakCount="1">
    <brk id="29" max="12" man="1"/>
  </rowBreaks>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49"/>
  <sheetViews>
    <sheetView zoomScaleNormal="100" workbookViewId="0">
      <selection activeCell="J5" sqref="J5"/>
    </sheetView>
  </sheetViews>
  <sheetFormatPr defaultColWidth="9.21875" defaultRowHeight="13.2" x14ac:dyDescent="0.25"/>
  <cols>
    <col min="1" max="1" width="2.77734375" style="62" customWidth="1"/>
    <col min="2" max="2" width="6.5546875" style="28" customWidth="1"/>
    <col min="3" max="3" width="7.5546875" style="28" customWidth="1"/>
    <col min="4" max="4" width="7.21875" style="28" customWidth="1"/>
    <col min="5" max="5" width="20.5546875" style="28" customWidth="1"/>
    <col min="6" max="6" width="3.21875" style="28" customWidth="1"/>
    <col min="7" max="8" width="6.5546875" style="28" customWidth="1"/>
    <col min="9" max="9" width="7.21875" style="28" customWidth="1"/>
    <col min="10" max="10" width="16.21875" style="28" customWidth="1"/>
    <col min="11" max="11" width="10.21875" style="28" customWidth="1"/>
    <col min="12" max="12" width="3.21875" style="28" customWidth="1"/>
    <col min="13" max="13" width="30.21875" style="28" hidden="1" customWidth="1"/>
    <col min="14" max="14" width="1.44140625" style="28" hidden="1" customWidth="1"/>
    <col min="15" max="15" width="23.109375" style="28" hidden="1" customWidth="1"/>
    <col min="16" max="16" width="6.44140625" style="28" hidden="1" customWidth="1"/>
    <col min="17" max="17" width="22.33203125" style="28" hidden="1" customWidth="1"/>
    <col min="18" max="18" width="21" style="28" hidden="1" customWidth="1"/>
    <col min="19" max="19" width="9.21875" style="28" hidden="1" customWidth="1"/>
    <col min="20" max="20" width="7" style="28" customWidth="1"/>
    <col min="21" max="16384" width="9.21875" style="28"/>
  </cols>
  <sheetData>
    <row r="1" spans="1:20" ht="22.8" x14ac:dyDescent="0.4">
      <c r="A1" s="177" t="s">
        <v>169</v>
      </c>
      <c r="B1" s="177"/>
      <c r="C1" s="177"/>
      <c r="D1" s="177"/>
      <c r="E1" s="177"/>
      <c r="F1" s="177"/>
      <c r="G1" s="177"/>
      <c r="H1" s="177"/>
      <c r="I1" s="177"/>
      <c r="J1" s="177"/>
      <c r="K1" s="177"/>
      <c r="L1" s="177"/>
      <c r="M1" s="395" t="s">
        <v>313</v>
      </c>
      <c r="N1" s="395"/>
      <c r="O1" s="395"/>
      <c r="P1" s="395"/>
      <c r="Q1" s="395"/>
      <c r="R1" s="395"/>
      <c r="S1" s="395"/>
    </row>
    <row r="2" spans="1:20" ht="21" customHeight="1" x14ac:dyDescent="0.3">
      <c r="A2" s="178" t="s">
        <v>69</v>
      </c>
      <c r="B2" s="178"/>
      <c r="C2" s="178"/>
      <c r="D2" s="178"/>
      <c r="E2" s="178"/>
      <c r="F2" s="178"/>
      <c r="G2" s="178"/>
      <c r="H2" s="178"/>
      <c r="I2" s="178"/>
      <c r="J2" s="178"/>
      <c r="K2" s="178"/>
      <c r="L2" s="178"/>
      <c r="M2" s="396" t="s">
        <v>33</v>
      </c>
      <c r="N2" s="396"/>
      <c r="O2" s="396"/>
      <c r="P2" s="397"/>
      <c r="Q2" s="396" t="s">
        <v>310</v>
      </c>
      <c r="R2" s="396"/>
      <c r="S2" s="396"/>
      <c r="T2" s="131"/>
    </row>
    <row r="3" spans="1:20" x14ac:dyDescent="0.25">
      <c r="A3" s="26"/>
      <c r="B3" s="179" t="s">
        <v>65</v>
      </c>
      <c r="C3" s="180"/>
      <c r="D3" s="181"/>
      <c r="E3" s="26"/>
      <c r="F3" s="26"/>
      <c r="G3" s="26"/>
      <c r="H3" s="26"/>
      <c r="I3" s="43"/>
      <c r="J3" s="26"/>
      <c r="K3" s="128" t="str">
        <f>'Form Instructions'!M1</f>
        <v>Revision Expiration: 31 January 2021</v>
      </c>
      <c r="L3" s="26"/>
      <c r="M3" s="398" t="s">
        <v>300</v>
      </c>
      <c r="N3" s="398"/>
      <c r="O3" s="398" t="s">
        <v>45</v>
      </c>
      <c r="P3" s="399"/>
      <c r="Q3" s="398" t="s">
        <v>307</v>
      </c>
      <c r="R3" s="399"/>
      <c r="S3" s="399"/>
    </row>
    <row r="4" spans="1:20" ht="13.8" thickBot="1" x14ac:dyDescent="0.3">
      <c r="A4" s="26"/>
      <c r="B4" s="182" t="s">
        <v>66</v>
      </c>
      <c r="C4" s="183"/>
      <c r="D4" s="184"/>
      <c r="E4" s="45"/>
      <c r="F4" s="45"/>
      <c r="G4" s="45"/>
      <c r="H4" s="45"/>
      <c r="I4" s="46"/>
      <c r="J4" s="45"/>
      <c r="K4" s="45"/>
      <c r="L4" s="26"/>
      <c r="M4" s="400"/>
      <c r="N4" s="401"/>
      <c r="O4" s="400" t="s">
        <v>58</v>
      </c>
      <c r="P4" s="399"/>
      <c r="Q4" s="400" t="s">
        <v>258</v>
      </c>
      <c r="R4" s="402"/>
      <c r="S4" s="399"/>
    </row>
    <row r="5" spans="1:20" ht="12.75" customHeight="1" x14ac:dyDescent="0.25">
      <c r="A5" s="26"/>
      <c r="B5" s="47" t="s">
        <v>161</v>
      </c>
      <c r="C5" s="23"/>
      <c r="D5" s="23"/>
      <c r="E5" s="23"/>
      <c r="F5" s="23"/>
      <c r="G5" s="23"/>
      <c r="H5" s="23"/>
      <c r="I5" s="24" t="s">
        <v>0</v>
      </c>
      <c r="J5" s="15"/>
      <c r="K5" s="48"/>
      <c r="L5" s="26"/>
      <c r="M5" s="403" t="s">
        <v>301</v>
      </c>
      <c r="N5" s="404"/>
      <c r="O5" s="400" t="s">
        <v>46</v>
      </c>
      <c r="P5" s="399"/>
      <c r="Q5" s="400" t="s">
        <v>114</v>
      </c>
      <c r="R5" s="402">
        <v>1</v>
      </c>
      <c r="S5" s="399"/>
    </row>
    <row r="6" spans="1:20" ht="12.75" customHeight="1" x14ac:dyDescent="0.25">
      <c r="A6" s="26"/>
      <c r="B6" s="165" t="s">
        <v>98</v>
      </c>
      <c r="C6" s="166"/>
      <c r="D6" s="167"/>
      <c r="E6" s="168"/>
      <c r="F6" s="169"/>
      <c r="G6" s="169"/>
      <c r="H6" s="169"/>
      <c r="I6" s="169"/>
      <c r="J6" s="170"/>
      <c r="K6" s="21"/>
      <c r="L6" s="26"/>
      <c r="M6" s="403"/>
      <c r="N6" s="404"/>
      <c r="O6" s="399"/>
      <c r="P6" s="399"/>
      <c r="Q6" s="400" t="s">
        <v>115</v>
      </c>
      <c r="R6" s="402">
        <v>2</v>
      </c>
      <c r="S6" s="399"/>
    </row>
    <row r="7" spans="1:20" ht="12.75" customHeight="1" x14ac:dyDescent="0.25">
      <c r="A7" s="26"/>
      <c r="B7" s="165" t="s">
        <v>162</v>
      </c>
      <c r="C7" s="166"/>
      <c r="D7" s="167"/>
      <c r="E7" s="168"/>
      <c r="F7" s="169"/>
      <c r="G7" s="169"/>
      <c r="H7" s="169"/>
      <c r="I7" s="169"/>
      <c r="J7" s="170"/>
      <c r="K7" s="21"/>
      <c r="L7" s="26"/>
      <c r="M7" s="398" t="s">
        <v>29</v>
      </c>
      <c r="N7" s="405"/>
      <c r="O7" s="398" t="s">
        <v>30</v>
      </c>
      <c r="P7" s="399"/>
      <c r="Q7" s="400" t="s">
        <v>116</v>
      </c>
      <c r="R7" s="402">
        <v>3</v>
      </c>
      <c r="S7" s="399"/>
    </row>
    <row r="8" spans="1:20" ht="12.75" customHeight="1" x14ac:dyDescent="0.25">
      <c r="A8" s="26"/>
      <c r="B8" s="171" t="s">
        <v>197</v>
      </c>
      <c r="C8" s="172"/>
      <c r="D8" s="172"/>
      <c r="E8" s="173"/>
      <c r="F8" s="185" t="s">
        <v>258</v>
      </c>
      <c r="G8" s="186"/>
      <c r="H8" s="186"/>
      <c r="I8" s="72"/>
      <c r="J8" s="71" t="s">
        <v>208</v>
      </c>
      <c r="K8" s="21"/>
      <c r="L8" s="26"/>
      <c r="M8" s="400" t="s">
        <v>35</v>
      </c>
      <c r="N8" s="401"/>
      <c r="O8" s="400" t="s">
        <v>175</v>
      </c>
      <c r="P8" s="399"/>
      <c r="Q8" s="400" t="s">
        <v>117</v>
      </c>
      <c r="R8" s="402">
        <v>4</v>
      </c>
      <c r="S8" s="403"/>
    </row>
    <row r="9" spans="1:20" ht="12.75" customHeight="1" x14ac:dyDescent="0.25">
      <c r="A9" s="26"/>
      <c r="B9" s="69" t="s">
        <v>196</v>
      </c>
      <c r="C9" s="70"/>
      <c r="D9" s="70"/>
      <c r="E9" s="70"/>
      <c r="F9" s="187" t="s">
        <v>258</v>
      </c>
      <c r="G9" s="188"/>
      <c r="H9" s="188"/>
      <c r="I9" s="72"/>
      <c r="J9" s="25" t="e">
        <f>R20</f>
        <v>#N/A</v>
      </c>
      <c r="K9" s="21"/>
      <c r="L9" s="26"/>
      <c r="M9" s="400" t="s">
        <v>36</v>
      </c>
      <c r="N9" s="401"/>
      <c r="O9" s="400" t="s">
        <v>176</v>
      </c>
      <c r="P9" s="399"/>
      <c r="Q9" s="399"/>
      <c r="R9" s="399"/>
      <c r="S9" s="403"/>
    </row>
    <row r="10" spans="1:20" ht="12.75" customHeight="1" x14ac:dyDescent="0.25">
      <c r="A10" s="26"/>
      <c r="B10" s="189" t="s">
        <v>233</v>
      </c>
      <c r="C10" s="190"/>
      <c r="D10" s="190"/>
      <c r="E10" s="191"/>
      <c r="F10" s="192" t="s">
        <v>258</v>
      </c>
      <c r="G10" s="193"/>
      <c r="H10" s="193"/>
      <c r="I10" s="194"/>
      <c r="J10" s="25"/>
      <c r="K10" s="21"/>
      <c r="L10" s="26"/>
      <c r="M10" s="400" t="s">
        <v>210</v>
      </c>
      <c r="N10" s="401"/>
      <c r="O10" s="400" t="s">
        <v>34</v>
      </c>
      <c r="P10" s="399"/>
      <c r="Q10" s="398" t="s">
        <v>308</v>
      </c>
      <c r="R10" s="399"/>
      <c r="S10" s="403"/>
    </row>
    <row r="11" spans="1:20" ht="12.75" customHeight="1" x14ac:dyDescent="0.25">
      <c r="A11" s="26"/>
      <c r="B11" s="49" t="s">
        <v>163</v>
      </c>
      <c r="C11" s="50"/>
      <c r="D11" s="50"/>
      <c r="E11" s="16"/>
      <c r="F11" s="174"/>
      <c r="G11" s="175"/>
      <c r="H11" s="175"/>
      <c r="I11" s="175"/>
      <c r="J11" s="175"/>
      <c r="K11" s="176"/>
      <c r="L11" s="26"/>
      <c r="M11" s="400"/>
      <c r="N11" s="401"/>
      <c r="O11" s="400"/>
      <c r="P11" s="399"/>
      <c r="Q11" s="400" t="s">
        <v>258</v>
      </c>
      <c r="R11" s="402"/>
      <c r="S11" s="403"/>
    </row>
    <row r="12" spans="1:20" ht="12.75" customHeight="1" x14ac:dyDescent="0.25">
      <c r="A12" s="26"/>
      <c r="B12" s="51" t="s">
        <v>170</v>
      </c>
      <c r="C12" s="10"/>
      <c r="D12" s="10"/>
      <c r="E12" s="10"/>
      <c r="F12" s="10"/>
      <c r="G12" s="10"/>
      <c r="H12" s="10"/>
      <c r="I12" s="10"/>
      <c r="J12" s="10"/>
      <c r="K12" s="21"/>
      <c r="L12" s="26"/>
      <c r="M12" s="399"/>
      <c r="N12" s="406"/>
      <c r="O12" s="399"/>
      <c r="P12" s="399"/>
      <c r="Q12" s="400" t="s">
        <v>198</v>
      </c>
      <c r="R12" s="402" t="s">
        <v>203</v>
      </c>
      <c r="S12" s="403"/>
    </row>
    <row r="13" spans="1:20" ht="12.75" customHeight="1" thickBot="1" x14ac:dyDescent="0.3">
      <c r="A13" s="26"/>
      <c r="B13" s="330"/>
      <c r="C13" s="331"/>
      <c r="D13" s="331"/>
      <c r="E13" s="331"/>
      <c r="F13" s="331"/>
      <c r="G13" s="331"/>
      <c r="H13" s="331"/>
      <c r="I13" s="331"/>
      <c r="J13" s="331"/>
      <c r="K13" s="332"/>
      <c r="L13" s="26"/>
      <c r="M13" s="398" t="s">
        <v>39</v>
      </c>
      <c r="N13" s="405"/>
      <c r="O13" s="398" t="s">
        <v>305</v>
      </c>
      <c r="P13" s="399"/>
      <c r="Q13" s="400" t="s">
        <v>199</v>
      </c>
      <c r="R13" s="402" t="s">
        <v>204</v>
      </c>
      <c r="S13" s="399"/>
    </row>
    <row r="14" spans="1:20" ht="13.05" customHeight="1" thickBot="1" x14ac:dyDescent="0.3">
      <c r="A14" s="26"/>
      <c r="B14" s="26"/>
      <c r="C14" s="26"/>
      <c r="D14" s="26"/>
      <c r="E14" s="26"/>
      <c r="F14" s="26"/>
      <c r="G14" s="26"/>
      <c r="H14" s="26"/>
      <c r="I14" s="26"/>
      <c r="J14" s="26"/>
      <c r="K14" s="26"/>
      <c r="L14" s="26"/>
      <c r="M14" s="400" t="s">
        <v>53</v>
      </c>
      <c r="N14" s="401"/>
      <c r="O14" s="400" t="s">
        <v>189</v>
      </c>
      <c r="P14" s="399"/>
      <c r="Q14" s="399"/>
      <c r="R14" s="399"/>
      <c r="S14" s="399"/>
    </row>
    <row r="15" spans="1:20" ht="12.75" customHeight="1" x14ac:dyDescent="0.25">
      <c r="A15" s="26"/>
      <c r="B15" s="47" t="s">
        <v>165</v>
      </c>
      <c r="C15" s="23"/>
      <c r="D15" s="23"/>
      <c r="E15" s="23"/>
      <c r="F15" s="23"/>
      <c r="G15" s="24"/>
      <c r="H15" s="23"/>
      <c r="I15" s="23"/>
      <c r="J15" s="23"/>
      <c r="K15" s="48"/>
      <c r="L15" s="26"/>
      <c r="M15" s="400" t="s">
        <v>171</v>
      </c>
      <c r="N15" s="401"/>
      <c r="O15" s="400" t="s">
        <v>190</v>
      </c>
      <c r="P15" s="399"/>
      <c r="Q15" s="398" t="s">
        <v>309</v>
      </c>
      <c r="R15" s="399"/>
      <c r="S15" s="403"/>
    </row>
    <row r="16" spans="1:20" ht="13.5" customHeight="1" x14ac:dyDescent="0.25">
      <c r="A16" s="26"/>
      <c r="B16" s="165" t="s">
        <v>57</v>
      </c>
      <c r="C16" s="167"/>
      <c r="D16" s="195"/>
      <c r="E16" s="196"/>
      <c r="F16" s="10"/>
      <c r="G16" s="197" t="s">
        <v>261</v>
      </c>
      <c r="H16" s="166"/>
      <c r="I16" s="167"/>
      <c r="J16" s="195"/>
      <c r="K16" s="200"/>
      <c r="L16" s="26"/>
      <c r="M16" s="400" t="s">
        <v>164</v>
      </c>
      <c r="N16" s="401"/>
      <c r="O16" s="400" t="s">
        <v>191</v>
      </c>
      <c r="P16" s="399"/>
      <c r="Q16" s="400"/>
      <c r="R16" s="400" t="s">
        <v>200</v>
      </c>
      <c r="S16" s="400"/>
    </row>
    <row r="17" spans="1:19" ht="12.75" customHeight="1" x14ac:dyDescent="0.25">
      <c r="A17" s="26"/>
      <c r="B17" s="165" t="s">
        <v>21</v>
      </c>
      <c r="C17" s="167"/>
      <c r="D17" s="195"/>
      <c r="E17" s="196"/>
      <c r="F17" s="10"/>
      <c r="G17" s="197" t="s">
        <v>27</v>
      </c>
      <c r="H17" s="166"/>
      <c r="I17" s="167"/>
      <c r="J17" s="195"/>
      <c r="K17" s="200"/>
      <c r="L17" s="26"/>
      <c r="M17" s="400" t="s">
        <v>54</v>
      </c>
      <c r="N17" s="401"/>
      <c r="O17" s="400" t="s">
        <v>193</v>
      </c>
      <c r="P17" s="399"/>
      <c r="Q17" s="402" t="s">
        <v>55</v>
      </c>
      <c r="R17" s="402" t="e">
        <f>VLOOKUP(F10,Q24:R26,2,FALSE)</f>
        <v>#N/A</v>
      </c>
      <c r="S17" s="400">
        <f>IF(J35="Select",0,1)</f>
        <v>1</v>
      </c>
    </row>
    <row r="18" spans="1:19" ht="12.75" customHeight="1" x14ac:dyDescent="0.25">
      <c r="A18" s="26"/>
      <c r="B18" s="165" t="s">
        <v>22</v>
      </c>
      <c r="C18" s="167"/>
      <c r="D18" s="195"/>
      <c r="E18" s="196"/>
      <c r="F18" s="10"/>
      <c r="G18" s="197" t="s">
        <v>25</v>
      </c>
      <c r="H18" s="166"/>
      <c r="I18" s="167"/>
      <c r="J18" s="198"/>
      <c r="K18" s="199"/>
      <c r="L18" s="26"/>
      <c r="M18" s="400" t="s">
        <v>210</v>
      </c>
      <c r="N18" s="401"/>
      <c r="O18" s="400" t="s">
        <v>192</v>
      </c>
      <c r="P18" s="399"/>
      <c r="Q18" s="402" t="s">
        <v>205</v>
      </c>
      <c r="R18" s="402" t="e">
        <f>VLOOKUP(F8, Q5:R8,2,FALSE)</f>
        <v>#N/A</v>
      </c>
      <c r="S18" s="402">
        <f>IF(F8="Select",0,1)</f>
        <v>0</v>
      </c>
    </row>
    <row r="19" spans="1:19" ht="12.75" customHeight="1" x14ac:dyDescent="0.25">
      <c r="A19" s="26"/>
      <c r="B19" s="165" t="s">
        <v>23</v>
      </c>
      <c r="C19" s="167"/>
      <c r="D19" s="195"/>
      <c r="E19" s="196"/>
      <c r="F19" s="10"/>
      <c r="G19" s="197" t="s">
        <v>26</v>
      </c>
      <c r="H19" s="166"/>
      <c r="I19" s="167"/>
      <c r="J19" s="195"/>
      <c r="K19" s="201"/>
      <c r="L19" s="26"/>
      <c r="M19" s="407"/>
      <c r="N19" s="408"/>
      <c r="O19" s="400" t="s">
        <v>34</v>
      </c>
      <c r="P19" s="399"/>
      <c r="Q19" s="402" t="s">
        <v>206</v>
      </c>
      <c r="R19" s="402" t="e">
        <f>VLOOKUP(F9,Q12:R13,2,FALSE)</f>
        <v>#N/A</v>
      </c>
      <c r="S19" s="400">
        <f>IF(F9="Select",0,1)</f>
        <v>0</v>
      </c>
    </row>
    <row r="20" spans="1:19" ht="12.75" customHeight="1" x14ac:dyDescent="0.25">
      <c r="A20" s="26"/>
      <c r="B20" s="165" t="s">
        <v>24</v>
      </c>
      <c r="C20" s="167"/>
      <c r="D20" s="207"/>
      <c r="E20" s="208"/>
      <c r="F20" s="10"/>
      <c r="G20" s="209" t="s">
        <v>60</v>
      </c>
      <c r="H20" s="210"/>
      <c r="I20" s="210"/>
      <c r="J20" s="211"/>
      <c r="K20" s="95"/>
      <c r="L20" s="26"/>
      <c r="M20" s="399"/>
      <c r="N20" s="406"/>
      <c r="O20" s="399"/>
      <c r="P20" s="399"/>
      <c r="Q20" s="402" t="s">
        <v>207</v>
      </c>
      <c r="R20" s="402" t="e">
        <f>CONCATENATE(R16,R17,R18,R19)</f>
        <v>#N/A</v>
      </c>
      <c r="S20" s="402">
        <f>SUM(S17:S19)</f>
        <v>1</v>
      </c>
    </row>
    <row r="21" spans="1:19" ht="12.75" customHeight="1" thickBot="1" x14ac:dyDescent="0.3">
      <c r="A21" s="26"/>
      <c r="B21" s="212" t="s">
        <v>20</v>
      </c>
      <c r="C21" s="213"/>
      <c r="D21" s="214"/>
      <c r="E21" s="215"/>
      <c r="F21" s="45"/>
      <c r="G21" s="45"/>
      <c r="H21" s="45"/>
      <c r="I21" s="45"/>
      <c r="J21" s="45"/>
      <c r="K21" s="52"/>
      <c r="L21" s="26"/>
      <c r="M21" s="398" t="s">
        <v>42</v>
      </c>
      <c r="N21" s="405"/>
      <c r="O21" s="398" t="s">
        <v>41</v>
      </c>
      <c r="P21" s="399"/>
      <c r="Q21" s="399"/>
      <c r="R21" s="399"/>
      <c r="S21" s="399"/>
    </row>
    <row r="22" spans="1:19" ht="13.05" customHeight="1" thickBot="1" x14ac:dyDescent="0.3">
      <c r="A22" s="26"/>
      <c r="B22" s="26"/>
      <c r="C22" s="26"/>
      <c r="D22" s="26"/>
      <c r="E22" s="26"/>
      <c r="F22" s="26"/>
      <c r="G22" s="26"/>
      <c r="H22" s="26"/>
      <c r="I22" s="26"/>
      <c r="J22" s="26"/>
      <c r="K22" s="26"/>
      <c r="L22" s="26"/>
      <c r="M22" s="400" t="s">
        <v>52</v>
      </c>
      <c r="N22" s="401"/>
      <c r="O22" s="400" t="s">
        <v>48</v>
      </c>
      <c r="P22" s="399"/>
      <c r="Q22" s="398" t="s">
        <v>55</v>
      </c>
      <c r="R22" s="399"/>
      <c r="S22" s="409"/>
    </row>
    <row r="23" spans="1:19" ht="12.75" customHeight="1" x14ac:dyDescent="0.25">
      <c r="A23" s="26"/>
      <c r="B23" s="47" t="s">
        <v>59</v>
      </c>
      <c r="C23" s="23"/>
      <c r="D23" s="23"/>
      <c r="E23" s="23"/>
      <c r="F23" s="23"/>
      <c r="G23" s="23"/>
      <c r="H23" s="23"/>
      <c r="I23" s="23"/>
      <c r="J23" s="23"/>
      <c r="K23" s="48"/>
      <c r="L23" s="26"/>
      <c r="M23" s="400" t="s">
        <v>166</v>
      </c>
      <c r="N23" s="401"/>
      <c r="O23" s="400" t="s">
        <v>47</v>
      </c>
      <c r="P23" s="399"/>
      <c r="Q23" s="400" t="s">
        <v>258</v>
      </c>
      <c r="R23" s="402"/>
      <c r="S23" s="409"/>
    </row>
    <row r="24" spans="1:19" ht="13.5" customHeight="1" x14ac:dyDescent="0.3">
      <c r="A24" s="26"/>
      <c r="B24" s="202" t="s">
        <v>57</v>
      </c>
      <c r="C24" s="203"/>
      <c r="D24" s="204" t="str">
        <f t="shared" ref="D24:D29" si="0">IF($K$20=$O$4, D16, "")</f>
        <v/>
      </c>
      <c r="E24" s="196"/>
      <c r="F24" s="10"/>
      <c r="G24" s="197" t="s">
        <v>27</v>
      </c>
      <c r="H24" s="166"/>
      <c r="I24" s="167"/>
      <c r="J24" s="204" t="str">
        <f>IF($K$20=$O$4, J17, "")</f>
        <v/>
      </c>
      <c r="K24" s="200"/>
      <c r="L24" s="26"/>
      <c r="M24" s="400" t="s">
        <v>172</v>
      </c>
      <c r="N24" s="401"/>
      <c r="O24" s="400" t="s">
        <v>49</v>
      </c>
      <c r="P24" s="399"/>
      <c r="Q24" s="410" t="s">
        <v>56</v>
      </c>
      <c r="R24" s="402" t="s">
        <v>201</v>
      </c>
      <c r="S24" s="399"/>
    </row>
    <row r="25" spans="1:19" ht="12.75" customHeight="1" x14ac:dyDescent="0.3">
      <c r="A25" s="26"/>
      <c r="B25" s="202" t="s">
        <v>21</v>
      </c>
      <c r="C25" s="203"/>
      <c r="D25" s="204" t="str">
        <f t="shared" si="0"/>
        <v/>
      </c>
      <c r="E25" s="196"/>
      <c r="F25" s="10"/>
      <c r="G25" s="197" t="s">
        <v>25</v>
      </c>
      <c r="H25" s="166"/>
      <c r="I25" s="167"/>
      <c r="J25" s="205" t="str">
        <f>IF($K$20=$O$4, J18, "")</f>
        <v/>
      </c>
      <c r="K25" s="206"/>
      <c r="L25" s="26"/>
      <c r="M25" s="400" t="s">
        <v>34</v>
      </c>
      <c r="N25" s="401"/>
      <c r="O25" s="400" t="s">
        <v>34</v>
      </c>
      <c r="P25" s="399"/>
      <c r="Q25" s="410" t="s">
        <v>312</v>
      </c>
      <c r="R25" s="402" t="s">
        <v>202</v>
      </c>
      <c r="S25" s="399"/>
    </row>
    <row r="26" spans="1:19" ht="12.75" customHeight="1" x14ac:dyDescent="0.25">
      <c r="A26" s="26"/>
      <c r="B26" s="202" t="s">
        <v>22</v>
      </c>
      <c r="C26" s="203"/>
      <c r="D26" s="204" t="str">
        <f t="shared" si="0"/>
        <v/>
      </c>
      <c r="E26" s="196"/>
      <c r="F26" s="10"/>
      <c r="G26" s="203" t="s">
        <v>26</v>
      </c>
      <c r="H26" s="203"/>
      <c r="I26" s="203"/>
      <c r="J26" s="205" t="str">
        <f>IF($K$20=$O$4, J19, "")</f>
        <v/>
      </c>
      <c r="K26" s="206"/>
      <c r="L26" s="26"/>
      <c r="M26" s="402"/>
      <c r="N26" s="411"/>
      <c r="O26" s="400"/>
      <c r="P26" s="399"/>
      <c r="Q26" s="402" t="s">
        <v>34</v>
      </c>
      <c r="R26" s="402" t="s">
        <v>202</v>
      </c>
      <c r="S26" s="399"/>
    </row>
    <row r="27" spans="1:19" ht="12.75" customHeight="1" x14ac:dyDescent="0.25">
      <c r="A27" s="26"/>
      <c r="B27" s="202" t="s">
        <v>23</v>
      </c>
      <c r="C27" s="203"/>
      <c r="D27" s="204" t="str">
        <f t="shared" si="0"/>
        <v/>
      </c>
      <c r="E27" s="196"/>
      <c r="F27" s="10"/>
      <c r="G27" s="203" t="s">
        <v>67</v>
      </c>
      <c r="H27" s="203"/>
      <c r="I27" s="203"/>
      <c r="J27" s="227"/>
      <c r="K27" s="206"/>
      <c r="L27" s="26"/>
      <c r="M27" s="399"/>
      <c r="N27" s="406"/>
      <c r="O27" s="399"/>
      <c r="P27" s="399"/>
      <c r="Q27" s="399"/>
      <c r="R27" s="399"/>
      <c r="S27" s="399"/>
    </row>
    <row r="28" spans="1:19" ht="12.75" customHeight="1" x14ac:dyDescent="0.3">
      <c r="A28" s="26"/>
      <c r="B28" s="202" t="s">
        <v>24</v>
      </c>
      <c r="C28" s="203"/>
      <c r="D28" s="228" t="str">
        <f t="shared" si="0"/>
        <v/>
      </c>
      <c r="E28" s="208"/>
      <c r="F28" s="10"/>
      <c r="G28" s="203" t="s">
        <v>181</v>
      </c>
      <c r="H28" s="203"/>
      <c r="I28" s="203"/>
      <c r="J28" s="19"/>
      <c r="K28" s="63" t="s">
        <v>180</v>
      </c>
      <c r="L28" s="26"/>
      <c r="M28" s="412" t="s">
        <v>302</v>
      </c>
      <c r="N28" s="412"/>
      <c r="O28" s="398" t="s">
        <v>306</v>
      </c>
      <c r="P28" s="399"/>
      <c r="Q28" s="398" t="s">
        <v>1</v>
      </c>
      <c r="R28" s="399"/>
      <c r="S28" s="399"/>
    </row>
    <row r="29" spans="1:19" ht="12.75" customHeight="1" x14ac:dyDescent="0.3">
      <c r="A29" s="26"/>
      <c r="B29" s="216" t="s">
        <v>20</v>
      </c>
      <c r="C29" s="217"/>
      <c r="D29" s="204" t="str">
        <f t="shared" si="0"/>
        <v/>
      </c>
      <c r="E29" s="196"/>
      <c r="F29" s="10"/>
      <c r="G29" s="203" t="s">
        <v>167</v>
      </c>
      <c r="H29" s="203"/>
      <c r="I29" s="203"/>
      <c r="J29" s="19"/>
      <c r="K29" s="96" t="s">
        <v>262</v>
      </c>
      <c r="L29" s="26"/>
      <c r="M29" s="410"/>
      <c r="N29" s="413"/>
      <c r="O29" s="400"/>
      <c r="P29" s="399"/>
      <c r="Q29" s="400" t="s">
        <v>51</v>
      </c>
      <c r="R29" s="402" t="s">
        <v>264</v>
      </c>
      <c r="S29" s="399"/>
    </row>
    <row r="30" spans="1:19" ht="13.8" thickBot="1" x14ac:dyDescent="0.3">
      <c r="A30" s="26"/>
      <c r="B30" s="218"/>
      <c r="C30" s="219"/>
      <c r="D30" s="219"/>
      <c r="E30" s="219"/>
      <c r="F30" s="45"/>
      <c r="G30" s="220"/>
      <c r="H30" s="221"/>
      <c r="I30" s="221"/>
      <c r="J30" s="221"/>
      <c r="K30" s="222"/>
      <c r="L30" s="26"/>
      <c r="M30" s="400" t="s">
        <v>177</v>
      </c>
      <c r="N30" s="401"/>
      <c r="O30" s="402" t="s">
        <v>54</v>
      </c>
      <c r="P30" s="399"/>
      <c r="Q30" s="400" t="s">
        <v>50</v>
      </c>
      <c r="R30" s="402" t="s">
        <v>264</v>
      </c>
      <c r="S30" s="399"/>
    </row>
    <row r="31" spans="1:19" ht="13.05" customHeight="1" thickBot="1" x14ac:dyDescent="0.3">
      <c r="A31" s="26"/>
      <c r="B31" s="26"/>
      <c r="C31" s="26"/>
      <c r="D31" s="26"/>
      <c r="E31" s="26"/>
      <c r="F31" s="26"/>
      <c r="G31" s="26"/>
      <c r="H31" s="26"/>
      <c r="I31" s="26"/>
      <c r="J31" s="26"/>
      <c r="K31" s="26"/>
      <c r="L31" s="26"/>
      <c r="M31" s="400" t="s">
        <v>178</v>
      </c>
      <c r="N31" s="401"/>
      <c r="O31" s="402">
        <v>1</v>
      </c>
      <c r="P31" s="399"/>
      <c r="Q31" s="400" t="s">
        <v>263</v>
      </c>
      <c r="R31" s="402" t="s">
        <v>265</v>
      </c>
      <c r="S31" s="399"/>
    </row>
    <row r="32" spans="1:19" ht="12.75" customHeight="1" x14ac:dyDescent="0.25">
      <c r="A32" s="26"/>
      <c r="B32" s="47" t="s">
        <v>89</v>
      </c>
      <c r="C32" s="23"/>
      <c r="D32" s="23"/>
      <c r="E32" s="23"/>
      <c r="F32" s="23"/>
      <c r="G32" s="23"/>
      <c r="H32" s="23"/>
      <c r="I32" s="23"/>
      <c r="J32" s="23"/>
      <c r="K32" s="48"/>
      <c r="L32" s="26"/>
      <c r="M32" s="400" t="s">
        <v>64</v>
      </c>
      <c r="N32" s="401"/>
      <c r="O32" s="402">
        <v>2</v>
      </c>
      <c r="P32" s="399"/>
      <c r="Q32" s="400" t="s">
        <v>34</v>
      </c>
      <c r="R32" s="402" t="s">
        <v>28</v>
      </c>
      <c r="S32" s="399"/>
    </row>
    <row r="33" spans="1:19" ht="12.75" customHeight="1" x14ac:dyDescent="0.25">
      <c r="A33" s="26"/>
      <c r="B33" s="202" t="s">
        <v>280</v>
      </c>
      <c r="C33" s="203"/>
      <c r="D33" s="203"/>
      <c r="E33" s="20"/>
      <c r="F33" s="10"/>
      <c r="G33" s="223"/>
      <c r="H33" s="224"/>
      <c r="I33" s="225"/>
      <c r="J33" s="203"/>
      <c r="K33" s="226"/>
      <c r="L33" s="26"/>
      <c r="M33" s="400" t="s">
        <v>182</v>
      </c>
      <c r="N33" s="401"/>
      <c r="O33" s="402">
        <v>3</v>
      </c>
      <c r="P33" s="399"/>
      <c r="Q33" s="400" t="s">
        <v>264</v>
      </c>
      <c r="R33" s="402" t="s">
        <v>264</v>
      </c>
      <c r="S33" s="399"/>
    </row>
    <row r="34" spans="1:19" ht="12.75" customHeight="1" x14ac:dyDescent="0.25">
      <c r="A34" s="26"/>
      <c r="B34" s="202" t="s">
        <v>29</v>
      </c>
      <c r="C34" s="203"/>
      <c r="D34" s="203"/>
      <c r="E34" s="17"/>
      <c r="F34" s="10"/>
      <c r="G34" s="197" t="s">
        <v>174</v>
      </c>
      <c r="H34" s="166"/>
      <c r="I34" s="167"/>
      <c r="J34" s="238"/>
      <c r="K34" s="239"/>
      <c r="L34" s="26"/>
      <c r="M34" s="400" t="s">
        <v>179</v>
      </c>
      <c r="N34" s="401"/>
      <c r="O34" s="402">
        <v>4</v>
      </c>
      <c r="P34" s="399"/>
      <c r="Q34" s="399"/>
      <c r="R34" s="399"/>
      <c r="S34" s="399"/>
    </row>
    <row r="35" spans="1:19" ht="12.75" customHeight="1" x14ac:dyDescent="0.25">
      <c r="A35" s="26"/>
      <c r="B35" s="240" t="s">
        <v>100</v>
      </c>
      <c r="C35" s="241"/>
      <c r="D35" s="241"/>
      <c r="E35" s="18"/>
      <c r="F35" s="10"/>
      <c r="G35" s="203" t="s">
        <v>31</v>
      </c>
      <c r="H35" s="242"/>
      <c r="I35" s="242"/>
      <c r="J35" s="243" t="str">
        <f>IF(F10="Select","Select in cell F10",F10)</f>
        <v>Select in cell F10</v>
      </c>
      <c r="K35" s="244"/>
      <c r="L35" s="26"/>
      <c r="M35" s="400" t="s">
        <v>183</v>
      </c>
      <c r="N35" s="401"/>
      <c r="O35" s="402">
        <v>5</v>
      </c>
      <c r="P35" s="399"/>
      <c r="Q35" s="399"/>
      <c r="R35" s="399"/>
      <c r="S35" s="399"/>
    </row>
    <row r="36" spans="1:19" ht="12.75" customHeight="1" thickBot="1" x14ac:dyDescent="0.3">
      <c r="A36" s="26"/>
      <c r="B36" s="229"/>
      <c r="C36" s="230"/>
      <c r="D36" s="230"/>
      <c r="E36" s="66"/>
      <c r="F36" s="45"/>
      <c r="G36" s="231" t="s">
        <v>209</v>
      </c>
      <c r="H36" s="231"/>
      <c r="I36" s="231"/>
      <c r="J36" s="232"/>
      <c r="K36" s="233"/>
      <c r="L36" s="26"/>
      <c r="M36" s="400" t="s">
        <v>34</v>
      </c>
      <c r="N36" s="401"/>
      <c r="O36" s="402">
        <v>6</v>
      </c>
      <c r="P36" s="399"/>
      <c r="Q36" s="398" t="s">
        <v>304</v>
      </c>
      <c r="R36" s="399"/>
      <c r="S36" s="399"/>
    </row>
    <row r="37" spans="1:19" ht="13.05" customHeight="1" thickBot="1" x14ac:dyDescent="0.3">
      <c r="A37" s="26"/>
      <c r="B37" s="26"/>
      <c r="C37" s="26"/>
      <c r="D37" s="26"/>
      <c r="E37" s="26"/>
      <c r="F37" s="26"/>
      <c r="G37" s="26"/>
      <c r="H37" s="26"/>
      <c r="I37" s="26"/>
      <c r="J37" s="26"/>
      <c r="K37" s="26"/>
      <c r="L37" s="26"/>
      <c r="M37" s="399"/>
      <c r="N37" s="406"/>
      <c r="O37" s="402">
        <v>7</v>
      </c>
      <c r="P37" s="399"/>
      <c r="Q37" s="403" t="s">
        <v>103</v>
      </c>
      <c r="R37" s="399"/>
      <c r="S37" s="399"/>
    </row>
    <row r="38" spans="1:19" ht="12.75" customHeight="1" x14ac:dyDescent="0.25">
      <c r="A38" s="26"/>
      <c r="B38" s="234" t="s">
        <v>168</v>
      </c>
      <c r="C38" s="235"/>
      <c r="D38" s="235"/>
      <c r="E38" s="236"/>
      <c r="F38" s="236"/>
      <c r="G38" s="236"/>
      <c r="H38" s="236"/>
      <c r="I38" s="236"/>
      <c r="J38" s="236"/>
      <c r="K38" s="237"/>
      <c r="L38" s="26"/>
      <c r="M38" s="399"/>
      <c r="N38" s="405"/>
      <c r="O38" s="402">
        <v>8</v>
      </c>
      <c r="P38" s="399"/>
      <c r="Q38" s="403" t="s">
        <v>104</v>
      </c>
      <c r="R38" s="399"/>
      <c r="S38" s="399"/>
    </row>
    <row r="39" spans="1:19" ht="12.75" customHeight="1" x14ac:dyDescent="0.25">
      <c r="A39" s="26"/>
      <c r="B39" s="202" t="s">
        <v>32</v>
      </c>
      <c r="C39" s="203"/>
      <c r="D39" s="203"/>
      <c r="E39" s="17"/>
      <c r="F39" s="10"/>
      <c r="G39" s="223" t="s">
        <v>28</v>
      </c>
      <c r="H39" s="224"/>
      <c r="I39" s="225"/>
      <c r="J39" s="203"/>
      <c r="K39" s="226"/>
      <c r="L39" s="26"/>
      <c r="M39" s="399"/>
      <c r="N39" s="405"/>
      <c r="O39" s="402">
        <v>9</v>
      </c>
      <c r="P39" s="399"/>
      <c r="Q39" s="403" t="s">
        <v>105</v>
      </c>
      <c r="R39" s="399"/>
      <c r="S39" s="399"/>
    </row>
    <row r="40" spans="1:19" ht="12.75" customHeight="1" x14ac:dyDescent="0.25">
      <c r="A40" s="26"/>
      <c r="B40" s="202" t="s">
        <v>29</v>
      </c>
      <c r="C40" s="203"/>
      <c r="D40" s="203"/>
      <c r="E40" s="17"/>
      <c r="F40" s="10"/>
      <c r="G40" s="203" t="s">
        <v>30</v>
      </c>
      <c r="H40" s="203"/>
      <c r="I40" s="203"/>
      <c r="J40" s="238"/>
      <c r="K40" s="239"/>
      <c r="L40" s="26"/>
      <c r="M40" s="398" t="s">
        <v>303</v>
      </c>
      <c r="N40" s="404"/>
      <c r="O40" s="399"/>
      <c r="P40" s="399"/>
      <c r="Q40" s="403" t="s">
        <v>106</v>
      </c>
      <c r="R40" s="399"/>
      <c r="S40" s="399"/>
    </row>
    <row r="41" spans="1:19" ht="12.75" customHeight="1" x14ac:dyDescent="0.3">
      <c r="A41" s="26"/>
      <c r="B41" s="240" t="s">
        <v>100</v>
      </c>
      <c r="C41" s="241"/>
      <c r="D41" s="241"/>
      <c r="E41" s="18"/>
      <c r="F41" s="10"/>
      <c r="G41" s="203" t="s">
        <v>31</v>
      </c>
      <c r="H41" s="242"/>
      <c r="I41" s="242"/>
      <c r="J41" s="245"/>
      <c r="K41" s="246"/>
      <c r="L41" s="26"/>
      <c r="M41" s="414" t="s">
        <v>78</v>
      </c>
      <c r="N41" s="415"/>
      <c r="O41" s="407"/>
      <c r="P41" s="399"/>
      <c r="Q41" s="399"/>
      <c r="R41" s="399"/>
      <c r="S41" s="399"/>
    </row>
    <row r="42" spans="1:19" ht="12.75" customHeight="1" thickBot="1" x14ac:dyDescent="0.35">
      <c r="A42" s="26"/>
      <c r="B42" s="229"/>
      <c r="C42" s="230"/>
      <c r="D42" s="230"/>
      <c r="E42" s="53"/>
      <c r="F42" s="45"/>
      <c r="G42" s="231" t="s">
        <v>28</v>
      </c>
      <c r="H42" s="231"/>
      <c r="I42" s="231"/>
      <c r="J42" s="232"/>
      <c r="K42" s="233"/>
      <c r="L42" s="26"/>
      <c r="M42" s="416" t="s">
        <v>184</v>
      </c>
      <c r="N42" s="415"/>
      <c r="O42" s="407"/>
      <c r="P42" s="399"/>
      <c r="Q42" s="399"/>
      <c r="R42" s="399"/>
      <c r="S42" s="399"/>
    </row>
    <row r="43" spans="1:19" ht="12.75" hidden="1" customHeight="1" thickBot="1" x14ac:dyDescent="0.35">
      <c r="A43" s="26"/>
      <c r="B43" s="249"/>
      <c r="C43" s="250"/>
      <c r="D43" s="250"/>
      <c r="E43" s="67"/>
      <c r="F43" s="54"/>
      <c r="G43" s="251"/>
      <c r="H43" s="252"/>
      <c r="I43" s="253"/>
      <c r="J43" s="64"/>
      <c r="K43" s="65"/>
      <c r="L43" s="26"/>
      <c r="M43" s="416" t="s">
        <v>185</v>
      </c>
      <c r="N43" s="415"/>
      <c r="O43" s="407"/>
      <c r="P43" s="399"/>
      <c r="Q43" s="399"/>
      <c r="R43" s="399"/>
      <c r="S43" s="399"/>
    </row>
    <row r="44" spans="1:19" ht="13.05" customHeight="1" thickBot="1" x14ac:dyDescent="0.35">
      <c r="A44" s="26"/>
      <c r="B44" s="26"/>
      <c r="C44" s="26"/>
      <c r="D44" s="26"/>
      <c r="E44" s="26"/>
      <c r="F44" s="26"/>
      <c r="G44" s="26"/>
      <c r="H44" s="26"/>
      <c r="I44" s="26"/>
      <c r="J44" s="26"/>
      <c r="K44" s="26"/>
      <c r="L44" s="26"/>
      <c r="M44" s="416" t="s">
        <v>186</v>
      </c>
      <c r="N44" s="415"/>
      <c r="O44" s="407"/>
      <c r="P44" s="399"/>
      <c r="Q44" s="399"/>
      <c r="R44" s="399"/>
      <c r="S44" s="399"/>
    </row>
    <row r="45" spans="1:19" ht="12.75" customHeight="1" x14ac:dyDescent="0.3">
      <c r="A45" s="26"/>
      <c r="B45" s="47" t="s">
        <v>37</v>
      </c>
      <c r="C45" s="23"/>
      <c r="D45" s="23"/>
      <c r="E45" s="23"/>
      <c r="F45" s="23"/>
      <c r="G45" s="23"/>
      <c r="H45" s="23"/>
      <c r="I45" s="23"/>
      <c r="J45" s="23"/>
      <c r="K45" s="48"/>
      <c r="L45" s="26"/>
      <c r="M45" s="416" t="s">
        <v>187</v>
      </c>
      <c r="N45" s="415"/>
      <c r="O45" s="407"/>
      <c r="P45" s="399"/>
      <c r="Q45" s="399"/>
      <c r="R45" s="399"/>
      <c r="S45" s="399"/>
    </row>
    <row r="46" spans="1:19" ht="13.5" customHeight="1" x14ac:dyDescent="0.3">
      <c r="A46" s="26"/>
      <c r="B46" s="202" t="s">
        <v>38</v>
      </c>
      <c r="C46" s="203"/>
      <c r="D46" s="203"/>
      <c r="E46" s="19"/>
      <c r="F46" s="10"/>
      <c r="G46" s="197" t="s">
        <v>43</v>
      </c>
      <c r="H46" s="166"/>
      <c r="I46" s="167"/>
      <c r="J46" s="254"/>
      <c r="K46" s="255"/>
      <c r="L46" s="26"/>
      <c r="M46" s="416" t="s">
        <v>188</v>
      </c>
      <c r="N46" s="415"/>
      <c r="O46" s="407"/>
      <c r="P46" s="399"/>
      <c r="Q46" s="399"/>
      <c r="R46" s="399"/>
      <c r="S46" s="399"/>
    </row>
    <row r="47" spans="1:19" ht="12.75" customHeight="1" x14ac:dyDescent="0.3">
      <c r="A47" s="26"/>
      <c r="B47" s="202" t="s">
        <v>39</v>
      </c>
      <c r="C47" s="203"/>
      <c r="D47" s="203"/>
      <c r="E47" s="19"/>
      <c r="F47" s="10"/>
      <c r="G47" s="10"/>
      <c r="H47" s="10"/>
      <c r="I47" s="10"/>
      <c r="J47" s="10"/>
      <c r="K47" s="21"/>
      <c r="L47" s="26"/>
      <c r="M47" s="416" t="s">
        <v>101</v>
      </c>
      <c r="N47" s="415"/>
      <c r="O47" s="407"/>
      <c r="P47" s="399"/>
      <c r="Q47" s="399"/>
      <c r="R47" s="399"/>
      <c r="S47" s="399"/>
    </row>
    <row r="48" spans="1:19" ht="12.75" customHeight="1" x14ac:dyDescent="0.3">
      <c r="A48" s="26"/>
      <c r="B48" s="202" t="s">
        <v>40</v>
      </c>
      <c r="C48" s="203"/>
      <c r="D48" s="203"/>
      <c r="E48" s="19"/>
      <c r="F48" s="10"/>
      <c r="G48" s="223" t="s">
        <v>44</v>
      </c>
      <c r="H48" s="224"/>
      <c r="I48" s="225"/>
      <c r="J48" s="247"/>
      <c r="K48" s="248"/>
      <c r="L48" s="26"/>
      <c r="M48" s="416" t="s">
        <v>102</v>
      </c>
      <c r="N48" s="415"/>
      <c r="O48" s="407"/>
      <c r="P48" s="399"/>
      <c r="Q48" s="399"/>
      <c r="R48" s="399"/>
      <c r="S48" s="399"/>
    </row>
    <row r="49" spans="1:19" ht="12.75" customHeight="1" x14ac:dyDescent="0.25">
      <c r="A49" s="26"/>
      <c r="B49" s="202" t="s">
        <v>41</v>
      </c>
      <c r="C49" s="203"/>
      <c r="D49" s="203"/>
      <c r="E49" s="18"/>
      <c r="F49" s="10"/>
      <c r="G49" s="223" t="s">
        <v>28</v>
      </c>
      <c r="H49" s="224"/>
      <c r="I49" s="225"/>
      <c r="J49" s="247"/>
      <c r="K49" s="248"/>
      <c r="L49" s="26"/>
      <c r="M49" s="399"/>
      <c r="N49" s="406"/>
      <c r="O49" s="399"/>
      <c r="P49" s="399"/>
      <c r="Q49" s="399"/>
      <c r="R49" s="399"/>
      <c r="S49" s="399"/>
    </row>
    <row r="50" spans="1:19" ht="12.75" customHeight="1" x14ac:dyDescent="0.25">
      <c r="A50" s="26"/>
      <c r="B50" s="202" t="s">
        <v>42</v>
      </c>
      <c r="C50" s="203"/>
      <c r="D50" s="203"/>
      <c r="E50" s="18"/>
      <c r="F50" s="10"/>
      <c r="G50" s="223" t="s">
        <v>28</v>
      </c>
      <c r="H50" s="224"/>
      <c r="I50" s="225"/>
      <c r="J50" s="247"/>
      <c r="K50" s="248"/>
      <c r="L50" s="26"/>
      <c r="N50" s="394"/>
    </row>
    <row r="51" spans="1:19" ht="12.75" customHeight="1" thickBot="1" x14ac:dyDescent="0.3">
      <c r="A51" s="26"/>
      <c r="B51" s="229" t="s">
        <v>1</v>
      </c>
      <c r="C51" s="230"/>
      <c r="D51" s="230"/>
      <c r="E51" s="22" t="s">
        <v>264</v>
      </c>
      <c r="F51" s="45"/>
      <c r="G51" s="256" t="str">
        <f>VLOOKUP(E51,Q29:R33,2,FALSE)</f>
        <v xml:space="preserve"> </v>
      </c>
      <c r="H51" s="257"/>
      <c r="I51" s="213"/>
      <c r="J51" s="232"/>
      <c r="K51" s="233"/>
      <c r="L51" s="26"/>
    </row>
    <row r="52" spans="1:19" ht="13.05" customHeight="1" thickBot="1" x14ac:dyDescent="0.3">
      <c r="A52" s="26"/>
      <c r="B52" s="26"/>
      <c r="C52" s="26"/>
      <c r="D52" s="26"/>
      <c r="E52" s="26"/>
      <c r="F52" s="26"/>
      <c r="G52" s="26"/>
      <c r="H52" s="26"/>
      <c r="I52" s="26"/>
      <c r="J52" s="26"/>
      <c r="K52" s="26"/>
      <c r="L52" s="26"/>
    </row>
    <row r="53" spans="1:19" ht="14.1" customHeight="1" thickBot="1" x14ac:dyDescent="0.3">
      <c r="A53" s="26"/>
      <c r="B53" s="258" t="s">
        <v>68</v>
      </c>
      <c r="C53" s="259"/>
      <c r="D53" s="259"/>
      <c r="E53" s="259"/>
      <c r="F53" s="259"/>
      <c r="G53" s="259"/>
      <c r="H53" s="259"/>
      <c r="I53" s="259"/>
      <c r="J53" s="259"/>
      <c r="K53" s="260"/>
      <c r="L53" s="26"/>
    </row>
    <row r="54" spans="1:19" ht="12.75" customHeight="1" x14ac:dyDescent="0.25">
      <c r="A54" s="26"/>
      <c r="B54" s="273" t="s">
        <v>71</v>
      </c>
      <c r="C54" s="274"/>
      <c r="D54" s="274"/>
      <c r="E54" s="274"/>
      <c r="F54" s="274"/>
      <c r="G54" s="274"/>
      <c r="H54" s="274"/>
      <c r="I54" s="274"/>
      <c r="J54" s="274"/>
      <c r="K54" s="275"/>
      <c r="L54" s="26"/>
    </row>
    <row r="55" spans="1:19" ht="13.5" customHeight="1" x14ac:dyDescent="0.25">
      <c r="A55" s="26"/>
      <c r="B55" s="276" t="s">
        <v>61</v>
      </c>
      <c r="C55" s="277"/>
      <c r="D55" s="278"/>
      <c r="E55" s="278"/>
      <c r="F55" s="10"/>
      <c r="G55" s="279" t="s">
        <v>28</v>
      </c>
      <c r="H55" s="280"/>
      <c r="I55" s="281"/>
      <c r="J55" s="271"/>
      <c r="K55" s="272"/>
      <c r="L55" s="26"/>
    </row>
    <row r="56" spans="1:19" ht="12.75" customHeight="1" x14ac:dyDescent="0.25">
      <c r="A56" s="26"/>
      <c r="B56" s="51"/>
      <c r="C56" s="55"/>
      <c r="D56" s="55"/>
      <c r="E56" s="55"/>
      <c r="F56" s="56"/>
      <c r="G56" s="261" t="s">
        <v>2</v>
      </c>
      <c r="H56" s="172"/>
      <c r="I56" s="262"/>
      <c r="J56" s="263"/>
      <c r="K56" s="264"/>
      <c r="L56" s="26"/>
    </row>
    <row r="57" spans="1:19" ht="12.75" customHeight="1" x14ac:dyDescent="0.25">
      <c r="A57" s="26"/>
      <c r="B57" s="265" t="s">
        <v>62</v>
      </c>
      <c r="C57" s="266"/>
      <c r="D57" s="267"/>
      <c r="E57" s="267"/>
      <c r="F57" s="57"/>
      <c r="G57" s="268" t="s">
        <v>28</v>
      </c>
      <c r="H57" s="269"/>
      <c r="I57" s="270"/>
      <c r="J57" s="271"/>
      <c r="K57" s="272"/>
      <c r="L57" s="26"/>
    </row>
    <row r="58" spans="1:19" ht="12.75" customHeight="1" x14ac:dyDescent="0.25">
      <c r="A58" s="26"/>
      <c r="B58" s="49"/>
      <c r="C58" s="58"/>
      <c r="D58" s="58"/>
      <c r="E58" s="58"/>
      <c r="F58" s="10"/>
      <c r="G58" s="261" t="s">
        <v>2</v>
      </c>
      <c r="H58" s="172"/>
      <c r="I58" s="262"/>
      <c r="J58" s="263"/>
      <c r="K58" s="264"/>
      <c r="L58" s="26"/>
    </row>
    <row r="59" spans="1:19" ht="12.75" customHeight="1" x14ac:dyDescent="0.25">
      <c r="A59" s="26"/>
      <c r="B59" s="265" t="s">
        <v>63</v>
      </c>
      <c r="C59" s="266"/>
      <c r="D59" s="267"/>
      <c r="E59" s="267"/>
      <c r="F59" s="57"/>
      <c r="G59" s="268" t="s">
        <v>28</v>
      </c>
      <c r="H59" s="269"/>
      <c r="I59" s="270"/>
      <c r="J59" s="271"/>
      <c r="K59" s="272"/>
      <c r="L59" s="26"/>
    </row>
    <row r="60" spans="1:19" ht="12.75" customHeight="1" x14ac:dyDescent="0.25">
      <c r="A60" s="26"/>
      <c r="B60" s="165"/>
      <c r="C60" s="166"/>
      <c r="D60" s="59"/>
      <c r="E60" s="59"/>
      <c r="F60" s="10"/>
      <c r="G60" s="197" t="s">
        <v>2</v>
      </c>
      <c r="H60" s="166"/>
      <c r="I60" s="167"/>
      <c r="J60" s="282"/>
      <c r="K60" s="283"/>
      <c r="L60" s="26"/>
    </row>
    <row r="61" spans="1:19" ht="12.75" customHeight="1" x14ac:dyDescent="0.25">
      <c r="A61" s="26"/>
      <c r="B61" s="265" t="s">
        <v>160</v>
      </c>
      <c r="C61" s="266"/>
      <c r="D61" s="267"/>
      <c r="E61" s="267"/>
      <c r="F61" s="57"/>
      <c r="G61" s="268" t="s">
        <v>28</v>
      </c>
      <c r="H61" s="269"/>
      <c r="I61" s="270"/>
      <c r="J61" s="271"/>
      <c r="K61" s="272"/>
      <c r="L61" s="26"/>
    </row>
    <row r="62" spans="1:19" ht="12.75" customHeight="1" thickBot="1" x14ac:dyDescent="0.3">
      <c r="A62" s="26"/>
      <c r="B62" s="165"/>
      <c r="C62" s="166"/>
      <c r="D62" s="59"/>
      <c r="E62" s="59"/>
      <c r="F62" s="10"/>
      <c r="G62" s="197" t="s">
        <v>2</v>
      </c>
      <c r="H62" s="166"/>
      <c r="I62" s="167"/>
      <c r="J62" s="282"/>
      <c r="K62" s="283"/>
      <c r="L62" s="26"/>
    </row>
    <row r="63" spans="1:19" ht="39" customHeight="1" x14ac:dyDescent="0.25">
      <c r="A63" s="26"/>
      <c r="B63" s="300" t="s">
        <v>259</v>
      </c>
      <c r="C63" s="300"/>
      <c r="D63" s="300"/>
      <c r="E63" s="300"/>
      <c r="F63" s="300"/>
      <c r="G63" s="300"/>
      <c r="H63" s="300"/>
      <c r="I63" s="300"/>
      <c r="J63" s="300"/>
      <c r="K63" s="300"/>
      <c r="L63" s="26"/>
    </row>
    <row r="64" spans="1:19" x14ac:dyDescent="0.25">
      <c r="A64" s="26"/>
      <c r="B64" s="26"/>
      <c r="C64" s="26"/>
      <c r="D64" s="26"/>
      <c r="E64" s="26"/>
      <c r="F64" s="26"/>
      <c r="G64" s="26"/>
      <c r="H64" s="26"/>
      <c r="I64" s="26"/>
      <c r="J64" s="26"/>
      <c r="K64" s="26"/>
      <c r="L64" s="26"/>
    </row>
    <row r="65" spans="1:15" ht="13.8" thickBot="1" x14ac:dyDescent="0.3">
      <c r="A65" s="26"/>
      <c r="B65" s="43" t="s">
        <v>70</v>
      </c>
      <c r="C65" s="26"/>
      <c r="D65" s="26"/>
      <c r="E65" s="26"/>
      <c r="F65" s="26"/>
      <c r="G65" s="26"/>
      <c r="H65" s="26"/>
      <c r="I65" s="26"/>
      <c r="J65" s="26"/>
      <c r="K65" s="26"/>
      <c r="L65" s="26"/>
      <c r="M65" s="44"/>
      <c r="N65" s="44"/>
    </row>
    <row r="66" spans="1:15" x14ac:dyDescent="0.25">
      <c r="A66" s="26"/>
      <c r="B66" s="301" t="s">
        <v>314</v>
      </c>
      <c r="C66" s="302"/>
      <c r="D66" s="302"/>
      <c r="E66" s="302"/>
      <c r="F66" s="302"/>
      <c r="G66" s="302"/>
      <c r="H66" s="302"/>
      <c r="I66" s="302"/>
      <c r="J66" s="302"/>
      <c r="K66" s="303"/>
      <c r="L66" s="26"/>
    </row>
    <row r="67" spans="1:15" x14ac:dyDescent="0.25">
      <c r="A67" s="26"/>
      <c r="B67" s="304"/>
      <c r="C67" s="305"/>
      <c r="D67" s="305"/>
      <c r="E67" s="305"/>
      <c r="F67" s="305"/>
      <c r="G67" s="305"/>
      <c r="H67" s="305"/>
      <c r="I67" s="305"/>
      <c r="J67" s="305"/>
      <c r="K67" s="306"/>
      <c r="L67" s="26"/>
    </row>
    <row r="68" spans="1:15" ht="13.8" thickBot="1" x14ac:dyDescent="0.3">
      <c r="A68" s="26"/>
      <c r="B68" s="307"/>
      <c r="C68" s="308"/>
      <c r="D68" s="308"/>
      <c r="E68" s="308"/>
      <c r="F68" s="308"/>
      <c r="G68" s="308"/>
      <c r="H68" s="308"/>
      <c r="I68" s="308"/>
      <c r="J68" s="308"/>
      <c r="K68" s="309"/>
      <c r="L68" s="26"/>
    </row>
    <row r="69" spans="1:15" x14ac:dyDescent="0.25">
      <c r="A69" s="26"/>
      <c r="B69" s="23"/>
      <c r="C69" s="23"/>
      <c r="D69" s="23"/>
      <c r="E69" s="24"/>
      <c r="F69" s="23"/>
      <c r="G69" s="23"/>
      <c r="H69" s="23"/>
      <c r="I69" s="23"/>
      <c r="J69" s="23"/>
      <c r="K69" s="23"/>
      <c r="L69" s="26"/>
    </row>
    <row r="70" spans="1:15" ht="13.8" thickBot="1" x14ac:dyDescent="0.3">
      <c r="A70" s="26"/>
      <c r="B70" s="10"/>
      <c r="C70" s="10"/>
      <c r="D70" s="10"/>
      <c r="E70" s="25" t="s">
        <v>103</v>
      </c>
      <c r="F70" s="10"/>
      <c r="G70" s="10"/>
      <c r="H70" s="10"/>
      <c r="I70" s="10"/>
      <c r="J70" s="10"/>
      <c r="K70" s="10"/>
      <c r="L70" s="26"/>
    </row>
    <row r="71" spans="1:15" ht="13.8" thickBot="1" x14ac:dyDescent="0.3">
      <c r="A71" s="26"/>
      <c r="B71" s="310" t="s">
        <v>77</v>
      </c>
      <c r="C71" s="311"/>
      <c r="D71" s="311"/>
      <c r="E71" s="311"/>
      <c r="F71" s="311"/>
      <c r="G71" s="311"/>
      <c r="H71" s="311"/>
      <c r="I71" s="311"/>
      <c r="J71" s="311"/>
      <c r="K71" s="312"/>
      <c r="L71" s="26"/>
    </row>
    <row r="72" spans="1:15" ht="13.5" customHeight="1" x14ac:dyDescent="0.3">
      <c r="A72" s="26"/>
      <c r="B72" s="284" t="s">
        <v>72</v>
      </c>
      <c r="C72" s="285"/>
      <c r="D72" s="285"/>
      <c r="E72" s="286" t="s">
        <v>103</v>
      </c>
      <c r="F72" s="287"/>
      <c r="G72" s="288"/>
      <c r="H72" s="289" t="s">
        <v>73</v>
      </c>
      <c r="I72" s="290"/>
      <c r="J72" s="286"/>
      <c r="K72" s="291"/>
      <c r="L72" s="26"/>
    </row>
    <row r="73" spans="1:15" ht="13.5" customHeight="1" x14ac:dyDescent="0.3">
      <c r="A73" s="26"/>
      <c r="B73" s="292" t="s">
        <v>74</v>
      </c>
      <c r="C73" s="293"/>
      <c r="D73" s="293"/>
      <c r="E73" s="294" t="str">
        <f>IF($E$72=$Q$37, Q38, "")</f>
        <v>One John Deere Place</v>
      </c>
      <c r="F73" s="295"/>
      <c r="G73" s="296"/>
      <c r="H73" s="297" t="s">
        <v>76</v>
      </c>
      <c r="I73" s="298"/>
      <c r="J73" s="294"/>
      <c r="K73" s="299"/>
      <c r="L73" s="26"/>
    </row>
    <row r="74" spans="1:15" ht="13.5" customHeight="1" x14ac:dyDescent="0.3">
      <c r="A74" s="26"/>
      <c r="B74" s="292" t="s">
        <v>75</v>
      </c>
      <c r="C74" s="293"/>
      <c r="D74" s="293"/>
      <c r="E74" s="294" t="str">
        <f>IF($E$72=$Q$37, Q39, "")</f>
        <v>Moline, IL  61265</v>
      </c>
      <c r="F74" s="295"/>
      <c r="G74" s="296"/>
      <c r="H74" s="297"/>
      <c r="I74" s="298"/>
      <c r="J74" s="319"/>
      <c r="K74" s="320"/>
      <c r="L74" s="26"/>
    </row>
    <row r="75" spans="1:15" ht="13.5" customHeight="1" thickBot="1" x14ac:dyDescent="0.35">
      <c r="A75" s="26"/>
      <c r="B75" s="321" t="s">
        <v>20</v>
      </c>
      <c r="C75" s="322"/>
      <c r="D75" s="322"/>
      <c r="E75" s="323" t="str">
        <f>IF($E$72=$Q$37, Q40, "")</f>
        <v>USA</v>
      </c>
      <c r="F75" s="324"/>
      <c r="G75" s="325"/>
      <c r="H75" s="60"/>
      <c r="I75" s="61"/>
      <c r="J75" s="326"/>
      <c r="K75" s="327"/>
      <c r="L75" s="26"/>
    </row>
    <row r="76" spans="1:15" x14ac:dyDescent="0.25">
      <c r="A76" s="26"/>
      <c r="B76" s="26"/>
      <c r="C76" s="26"/>
      <c r="D76" s="26"/>
      <c r="E76" s="26"/>
      <c r="F76" s="26"/>
      <c r="G76" s="26"/>
      <c r="H76" s="26"/>
      <c r="I76" s="26"/>
      <c r="J76" s="26"/>
      <c r="K76" s="26"/>
      <c r="L76" s="26"/>
      <c r="O76" s="44"/>
    </row>
    <row r="77" spans="1:15" ht="13.8" thickBot="1" x14ac:dyDescent="0.3">
      <c r="A77" s="26"/>
      <c r="B77" s="328"/>
      <c r="C77" s="328"/>
      <c r="D77" s="328"/>
      <c r="E77" s="328"/>
      <c r="F77" s="328"/>
      <c r="G77" s="328"/>
      <c r="H77" s="328"/>
      <c r="I77" s="328"/>
      <c r="J77" s="328"/>
      <c r="K77" s="328"/>
      <c r="L77" s="26"/>
      <c r="O77" s="6"/>
    </row>
    <row r="78" spans="1:15" ht="13.8" thickBot="1" x14ac:dyDescent="0.3">
      <c r="A78" s="26"/>
      <c r="B78" s="362" t="s">
        <v>79</v>
      </c>
      <c r="C78" s="363"/>
      <c r="D78" s="363"/>
      <c r="E78" s="363"/>
      <c r="F78" s="363"/>
      <c r="G78" s="363"/>
      <c r="H78" s="363"/>
      <c r="I78" s="363"/>
      <c r="J78" s="363"/>
      <c r="K78" s="364"/>
      <c r="L78" s="26"/>
    </row>
    <row r="79" spans="1:15" x14ac:dyDescent="0.25">
      <c r="A79" s="26"/>
      <c r="B79" s="333" t="s">
        <v>81</v>
      </c>
      <c r="C79" s="334"/>
      <c r="D79" s="365"/>
      <c r="E79" s="366" t="s">
        <v>82</v>
      </c>
      <c r="F79" s="334"/>
      <c r="G79" s="334"/>
      <c r="H79" s="334"/>
      <c r="I79" s="334"/>
      <c r="J79" s="334"/>
      <c r="K79" s="335"/>
      <c r="L79" s="26"/>
    </row>
    <row r="80" spans="1:15" x14ac:dyDescent="0.25">
      <c r="A80" s="26"/>
      <c r="B80" s="313" t="str">
        <f>IF(D55="","",(IF(D55="other", J55,D55)))</f>
        <v/>
      </c>
      <c r="C80" s="314"/>
      <c r="D80" s="315"/>
      <c r="E80" s="316" t="s">
        <v>78</v>
      </c>
      <c r="F80" s="317"/>
      <c r="G80" s="317"/>
      <c r="H80" s="317"/>
      <c r="I80" s="317"/>
      <c r="J80" s="317"/>
      <c r="K80" s="318"/>
      <c r="L80" s="26"/>
    </row>
    <row r="81" spans="1:12" x14ac:dyDescent="0.25">
      <c r="A81" s="26"/>
      <c r="B81" s="350" t="str">
        <f>IF(D57="","",(IF(D57="other", J57,D57)))</f>
        <v/>
      </c>
      <c r="C81" s="351"/>
      <c r="D81" s="352"/>
      <c r="E81" s="353" t="s">
        <v>78</v>
      </c>
      <c r="F81" s="354"/>
      <c r="G81" s="354"/>
      <c r="H81" s="354"/>
      <c r="I81" s="354"/>
      <c r="J81" s="354"/>
      <c r="K81" s="355"/>
      <c r="L81" s="26"/>
    </row>
    <row r="82" spans="1:12" x14ac:dyDescent="0.25">
      <c r="A82" s="26"/>
      <c r="B82" s="350" t="str">
        <f>IF(D59="","",(IF(D59="other", J59,D59)))</f>
        <v/>
      </c>
      <c r="C82" s="351"/>
      <c r="D82" s="352"/>
      <c r="E82" s="353" t="s">
        <v>78</v>
      </c>
      <c r="F82" s="354"/>
      <c r="G82" s="354"/>
      <c r="H82" s="354"/>
      <c r="I82" s="354"/>
      <c r="J82" s="354"/>
      <c r="K82" s="355"/>
      <c r="L82" s="26"/>
    </row>
    <row r="83" spans="1:12" ht="13.8" thickBot="1" x14ac:dyDescent="0.3">
      <c r="A83" s="26"/>
      <c r="B83" s="356" t="str">
        <f>IF(D61="","",(IF(D61="other", J61,D61)))</f>
        <v/>
      </c>
      <c r="C83" s="357"/>
      <c r="D83" s="358"/>
      <c r="E83" s="359" t="s">
        <v>78</v>
      </c>
      <c r="F83" s="360"/>
      <c r="G83" s="360"/>
      <c r="H83" s="360"/>
      <c r="I83" s="360"/>
      <c r="J83" s="360"/>
      <c r="K83" s="361"/>
      <c r="L83" s="26"/>
    </row>
    <row r="84" spans="1:12" x14ac:dyDescent="0.25">
      <c r="A84" s="26"/>
      <c r="B84" s="333" t="s">
        <v>108</v>
      </c>
      <c r="C84" s="334"/>
      <c r="D84" s="334"/>
      <c r="E84" s="334"/>
      <c r="F84" s="334"/>
      <c r="G84" s="334"/>
      <c r="H84" s="334"/>
      <c r="I84" s="334"/>
      <c r="J84" s="334"/>
      <c r="K84" s="335"/>
      <c r="L84" s="26"/>
    </row>
    <row r="85" spans="1:12" x14ac:dyDescent="0.25">
      <c r="A85" s="26"/>
      <c r="B85" s="336"/>
      <c r="C85" s="337"/>
      <c r="D85" s="337"/>
      <c r="E85" s="337"/>
      <c r="F85" s="337"/>
      <c r="G85" s="337"/>
      <c r="H85" s="337"/>
      <c r="I85" s="337"/>
      <c r="J85" s="337"/>
      <c r="K85" s="338"/>
      <c r="L85" s="26"/>
    </row>
    <row r="86" spans="1:12" x14ac:dyDescent="0.25">
      <c r="A86" s="26"/>
      <c r="B86" s="339"/>
      <c r="C86" s="340"/>
      <c r="D86" s="340"/>
      <c r="E86" s="340"/>
      <c r="F86" s="340"/>
      <c r="G86" s="340"/>
      <c r="H86" s="340"/>
      <c r="I86" s="340"/>
      <c r="J86" s="340"/>
      <c r="K86" s="341"/>
      <c r="L86" s="26"/>
    </row>
    <row r="87" spans="1:12" ht="13.8" thickBot="1" x14ac:dyDescent="0.3">
      <c r="A87" s="26"/>
      <c r="B87" s="342"/>
      <c r="C87" s="343"/>
      <c r="D87" s="343"/>
      <c r="E87" s="343"/>
      <c r="F87" s="343"/>
      <c r="G87" s="343"/>
      <c r="H87" s="343"/>
      <c r="I87" s="343"/>
      <c r="J87" s="343"/>
      <c r="K87" s="344"/>
      <c r="L87" s="26"/>
    </row>
    <row r="88" spans="1:12" ht="13.8" thickBot="1" x14ac:dyDescent="0.3">
      <c r="A88" s="26"/>
      <c r="B88" s="345" t="s">
        <v>83</v>
      </c>
      <c r="C88" s="346"/>
      <c r="D88" s="346"/>
      <c r="E88" s="347"/>
      <c r="F88" s="347"/>
      <c r="G88" s="347"/>
      <c r="H88" s="347"/>
      <c r="I88" s="13" t="s">
        <v>84</v>
      </c>
      <c r="J88" s="348"/>
      <c r="K88" s="349"/>
      <c r="L88" s="26"/>
    </row>
    <row r="89" spans="1:12" ht="39.75" customHeight="1" x14ac:dyDescent="0.25">
      <c r="A89" s="26"/>
      <c r="B89" s="300" t="s">
        <v>85</v>
      </c>
      <c r="C89" s="300"/>
      <c r="D89" s="300"/>
      <c r="E89" s="300"/>
      <c r="F89" s="300"/>
      <c r="G89" s="300"/>
      <c r="H89" s="300"/>
      <c r="I89" s="300"/>
      <c r="J89" s="300"/>
      <c r="K89" s="300"/>
      <c r="L89" s="26"/>
    </row>
    <row r="90" spans="1:12" ht="12.75" customHeight="1" x14ac:dyDescent="0.25">
      <c r="A90" s="26"/>
      <c r="B90" s="328"/>
      <c r="C90" s="328"/>
      <c r="D90" s="328"/>
      <c r="E90" s="328"/>
      <c r="F90" s="328"/>
      <c r="G90" s="328"/>
      <c r="H90" s="328"/>
      <c r="I90" s="328"/>
      <c r="J90" s="328"/>
      <c r="K90" s="328"/>
      <c r="L90" s="26"/>
    </row>
    <row r="91" spans="1:12" x14ac:dyDescent="0.25">
      <c r="A91" s="26"/>
      <c r="B91" s="329" t="s">
        <v>107</v>
      </c>
      <c r="C91" s="329"/>
      <c r="D91" s="329"/>
      <c r="E91" s="329"/>
      <c r="F91" s="329"/>
      <c r="G91" s="329"/>
      <c r="H91" s="329"/>
      <c r="I91" s="329"/>
      <c r="J91" s="329"/>
      <c r="K91" s="329"/>
      <c r="L91" s="26"/>
    </row>
    <row r="92" spans="1:12" ht="27.75" customHeight="1" x14ac:dyDescent="0.25">
      <c r="A92" s="26"/>
      <c r="B92" s="329"/>
      <c r="C92" s="329"/>
      <c r="D92" s="329"/>
      <c r="E92" s="329"/>
      <c r="F92" s="329"/>
      <c r="G92" s="329"/>
      <c r="H92" s="329"/>
      <c r="I92" s="329"/>
      <c r="J92" s="329"/>
      <c r="K92" s="329"/>
      <c r="L92" s="26"/>
    </row>
    <row r="93" spans="1:12" ht="19.5" customHeight="1" x14ac:dyDescent="0.25">
      <c r="A93" s="28"/>
    </row>
    <row r="94" spans="1:12" x14ac:dyDescent="0.25">
      <c r="A94" s="28"/>
    </row>
    <row r="95" spans="1:12" ht="18" customHeight="1" x14ac:dyDescent="0.25">
      <c r="A95" s="28"/>
    </row>
    <row r="96" spans="1:12"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ht="13.5" customHeight="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ht="13.5" customHeight="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ht="40.5" customHeight="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row r="4001" spans="1:1" x14ac:dyDescent="0.25">
      <c r="A4001" s="28"/>
    </row>
    <row r="4002" spans="1:1" x14ac:dyDescent="0.25">
      <c r="A4002" s="28"/>
    </row>
    <row r="4003" spans="1:1" x14ac:dyDescent="0.25">
      <c r="A4003" s="28"/>
    </row>
    <row r="4004" spans="1:1" x14ac:dyDescent="0.25">
      <c r="A4004" s="28"/>
    </row>
    <row r="4005" spans="1:1" x14ac:dyDescent="0.25">
      <c r="A4005" s="28"/>
    </row>
    <row r="4006" spans="1:1" x14ac:dyDescent="0.25">
      <c r="A4006" s="28"/>
    </row>
    <row r="4007" spans="1:1" x14ac:dyDescent="0.25">
      <c r="A4007" s="28"/>
    </row>
    <row r="4008" spans="1:1" x14ac:dyDescent="0.25">
      <c r="A4008" s="28"/>
    </row>
    <row r="4009" spans="1:1" x14ac:dyDescent="0.25">
      <c r="A4009" s="28"/>
    </row>
    <row r="4010" spans="1:1" x14ac:dyDescent="0.25">
      <c r="A4010" s="28"/>
    </row>
    <row r="4011" spans="1:1" x14ac:dyDescent="0.25">
      <c r="A4011" s="28"/>
    </row>
    <row r="4012" spans="1:1" x14ac:dyDescent="0.25">
      <c r="A4012" s="28"/>
    </row>
    <row r="4013" spans="1:1" x14ac:dyDescent="0.25">
      <c r="A4013" s="28"/>
    </row>
    <row r="4014" spans="1:1" x14ac:dyDescent="0.25">
      <c r="A4014" s="28"/>
    </row>
    <row r="4015" spans="1:1" x14ac:dyDescent="0.25">
      <c r="A4015" s="28"/>
    </row>
    <row r="4016" spans="1:1" x14ac:dyDescent="0.25">
      <c r="A4016" s="28"/>
    </row>
    <row r="4017" spans="1:1" x14ac:dyDescent="0.25">
      <c r="A4017" s="28"/>
    </row>
    <row r="4018" spans="1:1" x14ac:dyDescent="0.25">
      <c r="A4018" s="28"/>
    </row>
    <row r="4019" spans="1:1" x14ac:dyDescent="0.25">
      <c r="A4019" s="28"/>
    </row>
    <row r="4020" spans="1:1" x14ac:dyDescent="0.25">
      <c r="A4020" s="28"/>
    </row>
    <row r="4021" spans="1:1" x14ac:dyDescent="0.25">
      <c r="A4021" s="28"/>
    </row>
    <row r="4022" spans="1:1" x14ac:dyDescent="0.25">
      <c r="A4022" s="28"/>
    </row>
    <row r="4023" spans="1:1" x14ac:dyDescent="0.25">
      <c r="A4023" s="28"/>
    </row>
    <row r="4024" spans="1:1" x14ac:dyDescent="0.25">
      <c r="A4024" s="28"/>
    </row>
    <row r="4025" spans="1:1" x14ac:dyDescent="0.25">
      <c r="A4025" s="28"/>
    </row>
    <row r="4026" spans="1:1" x14ac:dyDescent="0.25">
      <c r="A4026" s="28"/>
    </row>
    <row r="4027" spans="1:1" x14ac:dyDescent="0.25">
      <c r="A4027" s="28"/>
    </row>
    <row r="4028" spans="1:1" x14ac:dyDescent="0.25">
      <c r="A4028" s="28"/>
    </row>
    <row r="4029" spans="1:1" x14ac:dyDescent="0.25">
      <c r="A4029" s="28"/>
    </row>
    <row r="4030" spans="1:1" x14ac:dyDescent="0.25">
      <c r="A4030" s="28"/>
    </row>
    <row r="4031" spans="1:1" x14ac:dyDescent="0.25">
      <c r="A4031" s="28"/>
    </row>
    <row r="4032" spans="1:1" x14ac:dyDescent="0.25">
      <c r="A4032" s="28"/>
    </row>
    <row r="4033" spans="1:1" x14ac:dyDescent="0.25">
      <c r="A4033" s="28"/>
    </row>
    <row r="4034" spans="1:1" x14ac:dyDescent="0.25">
      <c r="A4034" s="28"/>
    </row>
    <row r="4035" spans="1:1" x14ac:dyDescent="0.25">
      <c r="A4035" s="28"/>
    </row>
    <row r="4036" spans="1:1" x14ac:dyDescent="0.25">
      <c r="A4036" s="28"/>
    </row>
    <row r="4037" spans="1:1" x14ac:dyDescent="0.25">
      <c r="A4037" s="28"/>
    </row>
    <row r="4038" spans="1:1" x14ac:dyDescent="0.25">
      <c r="A4038" s="28"/>
    </row>
    <row r="4039" spans="1:1" x14ac:dyDescent="0.25">
      <c r="A4039" s="28"/>
    </row>
    <row r="4040" spans="1:1" x14ac:dyDescent="0.25">
      <c r="A4040" s="28"/>
    </row>
    <row r="4041" spans="1:1" x14ac:dyDescent="0.25">
      <c r="A4041" s="28"/>
    </row>
    <row r="4042" spans="1:1" x14ac:dyDescent="0.25">
      <c r="A4042" s="28"/>
    </row>
    <row r="4043" spans="1:1" x14ac:dyDescent="0.25">
      <c r="A4043" s="28"/>
    </row>
    <row r="4044" spans="1:1" x14ac:dyDescent="0.25">
      <c r="A4044" s="28"/>
    </row>
    <row r="4045" spans="1:1" x14ac:dyDescent="0.25">
      <c r="A4045" s="28"/>
    </row>
    <row r="4046" spans="1:1" x14ac:dyDescent="0.25">
      <c r="A4046" s="28"/>
    </row>
    <row r="4047" spans="1:1" x14ac:dyDescent="0.25">
      <c r="A4047" s="28"/>
    </row>
    <row r="4048" spans="1:1" x14ac:dyDescent="0.25">
      <c r="A4048" s="28"/>
    </row>
    <row r="4049" spans="1:1" x14ac:dyDescent="0.25">
      <c r="A4049" s="28"/>
    </row>
    <row r="4050" spans="1:1" x14ac:dyDescent="0.25">
      <c r="A4050" s="28"/>
    </row>
    <row r="4051" spans="1:1" x14ac:dyDescent="0.25">
      <c r="A4051" s="28"/>
    </row>
    <row r="4052" spans="1:1" x14ac:dyDescent="0.25">
      <c r="A4052" s="28"/>
    </row>
    <row r="4053" spans="1:1" x14ac:dyDescent="0.25">
      <c r="A4053" s="28"/>
    </row>
    <row r="4054" spans="1:1" x14ac:dyDescent="0.25">
      <c r="A4054" s="28"/>
    </row>
    <row r="4055" spans="1:1" x14ac:dyDescent="0.25">
      <c r="A4055" s="28"/>
    </row>
    <row r="4056" spans="1:1" x14ac:dyDescent="0.25">
      <c r="A4056" s="28"/>
    </row>
    <row r="4057" spans="1:1" x14ac:dyDescent="0.25">
      <c r="A4057" s="28"/>
    </row>
    <row r="4058" spans="1:1" x14ac:dyDescent="0.25">
      <c r="A4058" s="28"/>
    </row>
    <row r="4059" spans="1:1" x14ac:dyDescent="0.25">
      <c r="A4059" s="28"/>
    </row>
    <row r="4060" spans="1:1" x14ac:dyDescent="0.25">
      <c r="A4060" s="28"/>
    </row>
    <row r="4061" spans="1:1" x14ac:dyDescent="0.25">
      <c r="A4061" s="28"/>
    </row>
    <row r="4062" spans="1:1" x14ac:dyDescent="0.25">
      <c r="A4062" s="28"/>
    </row>
    <row r="4063" spans="1:1" x14ac:dyDescent="0.25">
      <c r="A4063" s="28"/>
    </row>
    <row r="4064" spans="1:1" x14ac:dyDescent="0.25">
      <c r="A4064" s="28"/>
    </row>
    <row r="4065" spans="1:1" x14ac:dyDescent="0.25">
      <c r="A4065" s="28"/>
    </row>
    <row r="4066" spans="1:1" x14ac:dyDescent="0.25">
      <c r="A4066" s="28"/>
    </row>
    <row r="4067" spans="1:1" x14ac:dyDescent="0.25">
      <c r="A4067" s="28"/>
    </row>
    <row r="4068" spans="1:1" x14ac:dyDescent="0.25">
      <c r="A4068" s="28"/>
    </row>
    <row r="4069" spans="1:1" x14ac:dyDescent="0.25">
      <c r="A4069" s="28"/>
    </row>
    <row r="4070" spans="1:1" x14ac:dyDescent="0.25">
      <c r="A4070" s="28"/>
    </row>
    <row r="4071" spans="1:1" x14ac:dyDescent="0.25">
      <c r="A4071" s="28"/>
    </row>
    <row r="4072" spans="1:1" x14ac:dyDescent="0.25">
      <c r="A4072" s="28"/>
    </row>
    <row r="4073" spans="1:1" x14ac:dyDescent="0.25">
      <c r="A4073" s="28"/>
    </row>
    <row r="4074" spans="1:1" x14ac:dyDescent="0.25">
      <c r="A4074" s="28"/>
    </row>
    <row r="4075" spans="1:1" x14ac:dyDescent="0.25">
      <c r="A4075" s="28"/>
    </row>
    <row r="4076" spans="1:1" x14ac:dyDescent="0.25">
      <c r="A4076" s="28"/>
    </row>
    <row r="4077" spans="1:1" x14ac:dyDescent="0.25">
      <c r="A4077" s="28"/>
    </row>
    <row r="4078" spans="1:1" x14ac:dyDescent="0.25">
      <c r="A4078" s="28"/>
    </row>
    <row r="4079" spans="1:1" x14ac:dyDescent="0.25">
      <c r="A4079" s="28"/>
    </row>
    <row r="4080" spans="1:1" x14ac:dyDescent="0.25">
      <c r="A4080" s="28"/>
    </row>
    <row r="4081" spans="1:1" x14ac:dyDescent="0.25">
      <c r="A4081" s="28"/>
    </row>
    <row r="4082" spans="1:1" x14ac:dyDescent="0.25">
      <c r="A4082" s="28"/>
    </row>
    <row r="4083" spans="1:1" x14ac:dyDescent="0.25">
      <c r="A4083" s="28"/>
    </row>
    <row r="4084" spans="1:1" x14ac:dyDescent="0.25">
      <c r="A4084" s="28"/>
    </row>
    <row r="4085" spans="1:1" x14ac:dyDescent="0.25">
      <c r="A4085" s="28"/>
    </row>
    <row r="4086" spans="1:1" x14ac:dyDescent="0.25">
      <c r="A4086" s="28"/>
    </row>
    <row r="4087" spans="1:1" x14ac:dyDescent="0.25">
      <c r="A4087" s="28"/>
    </row>
    <row r="4088" spans="1:1" x14ac:dyDescent="0.25">
      <c r="A4088" s="28"/>
    </row>
    <row r="4089" spans="1:1" x14ac:dyDescent="0.25">
      <c r="A4089" s="28"/>
    </row>
    <row r="4090" spans="1:1" x14ac:dyDescent="0.25">
      <c r="A4090" s="28"/>
    </row>
    <row r="4091" spans="1:1" x14ac:dyDescent="0.25">
      <c r="A4091" s="28"/>
    </row>
    <row r="4092" spans="1:1" x14ac:dyDescent="0.25">
      <c r="A4092" s="28"/>
    </row>
    <row r="4093" spans="1:1" x14ac:dyDescent="0.25">
      <c r="A4093" s="28"/>
    </row>
    <row r="4094" spans="1:1" x14ac:dyDescent="0.25">
      <c r="A4094" s="28"/>
    </row>
    <row r="4095" spans="1:1" x14ac:dyDescent="0.25">
      <c r="A4095" s="28"/>
    </row>
    <row r="4096" spans="1:1" x14ac:dyDescent="0.25">
      <c r="A4096" s="28"/>
    </row>
    <row r="4097" spans="1:1" x14ac:dyDescent="0.25">
      <c r="A4097" s="28"/>
    </row>
    <row r="4098" spans="1:1" x14ac:dyDescent="0.25">
      <c r="A4098" s="28"/>
    </row>
    <row r="4099" spans="1:1" x14ac:dyDescent="0.25">
      <c r="A4099" s="28"/>
    </row>
    <row r="4100" spans="1:1" x14ac:dyDescent="0.25">
      <c r="A4100" s="28"/>
    </row>
    <row r="4101" spans="1:1" x14ac:dyDescent="0.25">
      <c r="A4101" s="28"/>
    </row>
    <row r="4102" spans="1:1" x14ac:dyDescent="0.25">
      <c r="A4102" s="28"/>
    </row>
    <row r="4103" spans="1:1" x14ac:dyDescent="0.25">
      <c r="A4103" s="28"/>
    </row>
    <row r="4104" spans="1:1" x14ac:dyDescent="0.25">
      <c r="A4104" s="28"/>
    </row>
    <row r="4105" spans="1:1" x14ac:dyDescent="0.25">
      <c r="A4105" s="28"/>
    </row>
    <row r="4106" spans="1:1" x14ac:dyDescent="0.25">
      <c r="A4106" s="28"/>
    </row>
    <row r="4107" spans="1:1" x14ac:dyDescent="0.25">
      <c r="A4107" s="28"/>
    </row>
    <row r="4108" spans="1:1" x14ac:dyDescent="0.25">
      <c r="A4108" s="28"/>
    </row>
    <row r="4109" spans="1:1" x14ac:dyDescent="0.25">
      <c r="A4109" s="28"/>
    </row>
    <row r="4110" spans="1:1" x14ac:dyDescent="0.25">
      <c r="A4110" s="28"/>
    </row>
    <row r="4111" spans="1:1" x14ac:dyDescent="0.25">
      <c r="A4111" s="28"/>
    </row>
    <row r="4112" spans="1:1" x14ac:dyDescent="0.25">
      <c r="A4112" s="28"/>
    </row>
    <row r="4113" spans="1:1" x14ac:dyDescent="0.25">
      <c r="A4113" s="28"/>
    </row>
    <row r="4114" spans="1:1" x14ac:dyDescent="0.25">
      <c r="A4114" s="28"/>
    </row>
    <row r="4115" spans="1:1" x14ac:dyDescent="0.25">
      <c r="A4115" s="28"/>
    </row>
    <row r="4116" spans="1:1" x14ac:dyDescent="0.25">
      <c r="A4116" s="28"/>
    </row>
    <row r="4117" spans="1:1" x14ac:dyDescent="0.25">
      <c r="A4117" s="28"/>
    </row>
    <row r="4118" spans="1:1" x14ac:dyDescent="0.25">
      <c r="A4118" s="28"/>
    </row>
    <row r="4119" spans="1:1" x14ac:dyDescent="0.25">
      <c r="A4119" s="28"/>
    </row>
    <row r="4120" spans="1:1" x14ac:dyDescent="0.25">
      <c r="A4120" s="28"/>
    </row>
    <row r="4121" spans="1:1" x14ac:dyDescent="0.25">
      <c r="A4121" s="28"/>
    </row>
    <row r="4122" spans="1:1" x14ac:dyDescent="0.25">
      <c r="A4122" s="28"/>
    </row>
    <row r="4123" spans="1:1" x14ac:dyDescent="0.25">
      <c r="A4123" s="28"/>
    </row>
    <row r="4124" spans="1:1" x14ac:dyDescent="0.25">
      <c r="A4124" s="28"/>
    </row>
    <row r="4125" spans="1:1" x14ac:dyDescent="0.25">
      <c r="A4125" s="28"/>
    </row>
    <row r="4126" spans="1:1" x14ac:dyDescent="0.25">
      <c r="A4126" s="28"/>
    </row>
    <row r="4127" spans="1:1" x14ac:dyDescent="0.25">
      <c r="A4127" s="28"/>
    </row>
    <row r="4128" spans="1:1" x14ac:dyDescent="0.25">
      <c r="A4128" s="28"/>
    </row>
    <row r="4129" spans="1:1" x14ac:dyDescent="0.25">
      <c r="A4129" s="28"/>
    </row>
    <row r="4130" spans="1:1" x14ac:dyDescent="0.25">
      <c r="A4130" s="28"/>
    </row>
    <row r="4131" spans="1:1" x14ac:dyDescent="0.25">
      <c r="A4131" s="28"/>
    </row>
    <row r="4132" spans="1:1" x14ac:dyDescent="0.25">
      <c r="A4132" s="28"/>
    </row>
    <row r="4133" spans="1:1" x14ac:dyDescent="0.25">
      <c r="A4133" s="28"/>
    </row>
    <row r="4134" spans="1:1" x14ac:dyDescent="0.25">
      <c r="A4134" s="28"/>
    </row>
    <row r="4135" spans="1:1" x14ac:dyDescent="0.25">
      <c r="A4135" s="28"/>
    </row>
    <row r="4136" spans="1:1" x14ac:dyDescent="0.25">
      <c r="A4136" s="28"/>
    </row>
    <row r="4137" spans="1:1" x14ac:dyDescent="0.25">
      <c r="A4137" s="28"/>
    </row>
    <row r="4138" spans="1:1" x14ac:dyDescent="0.25">
      <c r="A4138" s="28"/>
    </row>
    <row r="4139" spans="1:1" x14ac:dyDescent="0.25">
      <c r="A4139" s="28"/>
    </row>
    <row r="4140" spans="1:1" x14ac:dyDescent="0.25">
      <c r="A4140" s="28"/>
    </row>
    <row r="4141" spans="1:1" x14ac:dyDescent="0.25">
      <c r="A4141" s="28"/>
    </row>
    <row r="4142" spans="1:1" x14ac:dyDescent="0.25">
      <c r="A4142" s="28"/>
    </row>
    <row r="4143" spans="1:1" x14ac:dyDescent="0.25">
      <c r="A4143" s="28"/>
    </row>
    <row r="4144" spans="1:1" x14ac:dyDescent="0.25">
      <c r="A4144" s="28"/>
    </row>
    <row r="4145" spans="1:1" x14ac:dyDescent="0.25">
      <c r="A4145" s="28"/>
    </row>
    <row r="4146" spans="1:1" x14ac:dyDescent="0.25">
      <c r="A4146" s="28"/>
    </row>
    <row r="4147" spans="1:1" x14ac:dyDescent="0.25">
      <c r="A4147" s="28"/>
    </row>
    <row r="4148" spans="1:1" x14ac:dyDescent="0.25">
      <c r="A4148" s="28"/>
    </row>
    <row r="4149" spans="1:1" x14ac:dyDescent="0.25">
      <c r="A4149" s="28"/>
    </row>
    <row r="4150" spans="1:1" x14ac:dyDescent="0.25">
      <c r="A4150" s="28"/>
    </row>
    <row r="4151" spans="1:1" x14ac:dyDescent="0.25">
      <c r="A4151" s="28"/>
    </row>
    <row r="4152" spans="1:1" x14ac:dyDescent="0.25">
      <c r="A4152" s="28"/>
    </row>
    <row r="4153" spans="1:1" x14ac:dyDescent="0.25">
      <c r="A4153" s="28"/>
    </row>
    <row r="4154" spans="1:1" x14ac:dyDescent="0.25">
      <c r="A4154" s="28"/>
    </row>
    <row r="4155" spans="1:1" x14ac:dyDescent="0.25">
      <c r="A4155" s="28"/>
    </row>
    <row r="4156" spans="1:1" x14ac:dyDescent="0.25">
      <c r="A4156" s="28"/>
    </row>
    <row r="4157" spans="1:1" x14ac:dyDescent="0.25">
      <c r="A4157" s="28"/>
    </row>
    <row r="4158" spans="1:1" x14ac:dyDescent="0.25">
      <c r="A4158" s="28"/>
    </row>
    <row r="4159" spans="1:1" x14ac:dyDescent="0.25">
      <c r="A4159" s="28"/>
    </row>
    <row r="4160" spans="1:1" x14ac:dyDescent="0.25">
      <c r="A4160" s="28"/>
    </row>
    <row r="4161" spans="1:1" x14ac:dyDescent="0.25">
      <c r="A4161" s="28"/>
    </row>
    <row r="4162" spans="1:1" x14ac:dyDescent="0.25">
      <c r="A4162" s="28"/>
    </row>
    <row r="4163" spans="1:1" x14ac:dyDescent="0.25">
      <c r="A4163" s="28"/>
    </row>
    <row r="4164" spans="1:1" x14ac:dyDescent="0.25">
      <c r="A4164" s="28"/>
    </row>
    <row r="4165" spans="1:1" x14ac:dyDescent="0.25">
      <c r="A4165" s="28"/>
    </row>
    <row r="4166" spans="1:1" x14ac:dyDescent="0.25">
      <c r="A4166" s="28"/>
    </row>
    <row r="4167" spans="1:1" x14ac:dyDescent="0.25">
      <c r="A4167" s="28"/>
    </row>
    <row r="4168" spans="1:1" x14ac:dyDescent="0.25">
      <c r="A4168" s="28"/>
    </row>
    <row r="4169" spans="1:1" x14ac:dyDescent="0.25">
      <c r="A4169" s="28"/>
    </row>
    <row r="4170" spans="1:1" x14ac:dyDescent="0.25">
      <c r="A4170" s="28"/>
    </row>
    <row r="4171" spans="1:1" x14ac:dyDescent="0.25">
      <c r="A4171" s="28"/>
    </row>
    <row r="4172" spans="1:1" x14ac:dyDescent="0.25">
      <c r="A4172" s="28"/>
    </row>
    <row r="4173" spans="1:1" x14ac:dyDescent="0.25">
      <c r="A4173" s="28"/>
    </row>
    <row r="4174" spans="1:1" x14ac:dyDescent="0.25">
      <c r="A4174" s="28"/>
    </row>
    <row r="4175" spans="1:1" x14ac:dyDescent="0.25">
      <c r="A4175" s="28"/>
    </row>
    <row r="4176" spans="1:1" x14ac:dyDescent="0.25">
      <c r="A4176" s="28"/>
    </row>
    <row r="4177" spans="1:1" x14ac:dyDescent="0.25">
      <c r="A4177" s="28"/>
    </row>
    <row r="4178" spans="1:1" x14ac:dyDescent="0.25">
      <c r="A4178" s="28"/>
    </row>
    <row r="4179" spans="1:1" x14ac:dyDescent="0.25">
      <c r="A4179" s="28"/>
    </row>
    <row r="4180" spans="1:1" x14ac:dyDescent="0.25">
      <c r="A4180" s="28"/>
    </row>
    <row r="4181" spans="1:1" x14ac:dyDescent="0.25">
      <c r="A4181" s="28"/>
    </row>
    <row r="4182" spans="1:1" x14ac:dyDescent="0.25">
      <c r="A4182" s="28"/>
    </row>
    <row r="4183" spans="1:1" x14ac:dyDescent="0.25">
      <c r="A4183" s="28"/>
    </row>
    <row r="4184" spans="1:1" x14ac:dyDescent="0.25">
      <c r="A4184" s="28"/>
    </row>
    <row r="4185" spans="1:1" x14ac:dyDescent="0.25">
      <c r="A4185" s="28"/>
    </row>
    <row r="4186" spans="1:1" x14ac:dyDescent="0.25">
      <c r="A4186" s="28"/>
    </row>
    <row r="4187" spans="1:1" x14ac:dyDescent="0.25">
      <c r="A4187" s="28"/>
    </row>
    <row r="4188" spans="1:1" x14ac:dyDescent="0.25">
      <c r="A4188" s="28"/>
    </row>
    <row r="4189" spans="1:1" x14ac:dyDescent="0.25">
      <c r="A4189" s="28"/>
    </row>
    <row r="4190" spans="1:1" x14ac:dyDescent="0.25">
      <c r="A4190" s="28"/>
    </row>
    <row r="4191" spans="1:1" x14ac:dyDescent="0.25">
      <c r="A4191" s="28"/>
    </row>
    <row r="4192" spans="1:1" x14ac:dyDescent="0.25">
      <c r="A4192" s="28"/>
    </row>
    <row r="4193" spans="1:1" x14ac:dyDescent="0.25">
      <c r="A4193" s="28"/>
    </row>
    <row r="4194" spans="1:1" x14ac:dyDescent="0.25">
      <c r="A4194" s="28"/>
    </row>
    <row r="4195" spans="1:1" x14ac:dyDescent="0.25">
      <c r="A4195" s="28"/>
    </row>
    <row r="4196" spans="1:1" x14ac:dyDescent="0.25">
      <c r="A4196" s="28"/>
    </row>
    <row r="4197" spans="1:1" x14ac:dyDescent="0.25">
      <c r="A4197" s="28"/>
    </row>
    <row r="4198" spans="1:1" x14ac:dyDescent="0.25">
      <c r="A4198" s="28"/>
    </row>
    <row r="4199" spans="1:1" x14ac:dyDescent="0.25">
      <c r="A4199" s="28"/>
    </row>
    <row r="4200" spans="1:1" x14ac:dyDescent="0.25">
      <c r="A4200" s="28"/>
    </row>
    <row r="4201" spans="1:1" x14ac:dyDescent="0.25">
      <c r="A4201" s="28"/>
    </row>
    <row r="4202" spans="1:1" x14ac:dyDescent="0.25">
      <c r="A4202" s="28"/>
    </row>
    <row r="4203" spans="1:1" x14ac:dyDescent="0.25">
      <c r="A4203" s="28"/>
    </row>
    <row r="4204" spans="1:1" x14ac:dyDescent="0.25">
      <c r="A4204" s="28"/>
    </row>
    <row r="4205" spans="1:1" x14ac:dyDescent="0.25">
      <c r="A4205" s="28"/>
    </row>
    <row r="4206" spans="1:1" x14ac:dyDescent="0.25">
      <c r="A4206" s="28"/>
    </row>
    <row r="4207" spans="1:1" x14ac:dyDescent="0.25">
      <c r="A4207" s="28"/>
    </row>
    <row r="4208" spans="1:1" x14ac:dyDescent="0.25">
      <c r="A4208" s="28"/>
    </row>
    <row r="4209" spans="1:1" x14ac:dyDescent="0.25">
      <c r="A4209" s="28"/>
    </row>
    <row r="4210" spans="1:1" x14ac:dyDescent="0.25">
      <c r="A4210" s="28"/>
    </row>
    <row r="4211" spans="1:1" x14ac:dyDescent="0.25">
      <c r="A4211" s="28"/>
    </row>
    <row r="4212" spans="1:1" x14ac:dyDescent="0.25">
      <c r="A4212" s="28"/>
    </row>
    <row r="4213" spans="1:1" x14ac:dyDescent="0.25">
      <c r="A4213" s="28"/>
    </row>
    <row r="4214" spans="1:1" x14ac:dyDescent="0.25">
      <c r="A4214" s="28"/>
    </row>
    <row r="4215" spans="1:1" x14ac:dyDescent="0.25">
      <c r="A4215" s="28"/>
    </row>
    <row r="4216" spans="1:1" x14ac:dyDescent="0.25">
      <c r="A4216" s="28"/>
    </row>
    <row r="4217" spans="1:1" x14ac:dyDescent="0.25">
      <c r="A4217" s="28"/>
    </row>
    <row r="4218" spans="1:1" x14ac:dyDescent="0.25">
      <c r="A4218" s="28"/>
    </row>
    <row r="4219" spans="1:1" x14ac:dyDescent="0.25">
      <c r="A4219" s="28"/>
    </row>
    <row r="4220" spans="1:1" x14ac:dyDescent="0.25">
      <c r="A4220" s="28"/>
    </row>
    <row r="4221" spans="1:1" x14ac:dyDescent="0.25">
      <c r="A4221" s="28"/>
    </row>
    <row r="4222" spans="1:1" x14ac:dyDescent="0.25">
      <c r="A4222" s="28"/>
    </row>
    <row r="4223" spans="1:1" x14ac:dyDescent="0.25">
      <c r="A4223" s="28"/>
    </row>
    <row r="4224" spans="1:1" x14ac:dyDescent="0.25">
      <c r="A4224" s="28"/>
    </row>
    <row r="4225" spans="1:1" x14ac:dyDescent="0.25">
      <c r="A4225" s="28"/>
    </row>
    <row r="4226" spans="1:1" x14ac:dyDescent="0.25">
      <c r="A4226" s="28"/>
    </row>
    <row r="4227" spans="1:1" x14ac:dyDescent="0.25">
      <c r="A4227" s="28"/>
    </row>
    <row r="4228" spans="1:1" x14ac:dyDescent="0.25">
      <c r="A4228" s="28"/>
    </row>
    <row r="4229" spans="1:1" x14ac:dyDescent="0.25">
      <c r="A4229" s="28"/>
    </row>
    <row r="4230" spans="1:1" x14ac:dyDescent="0.25">
      <c r="A4230" s="28"/>
    </row>
    <row r="4231" spans="1:1" x14ac:dyDescent="0.25">
      <c r="A4231" s="28"/>
    </row>
    <row r="4232" spans="1:1" x14ac:dyDescent="0.25">
      <c r="A4232" s="28"/>
    </row>
    <row r="4233" spans="1:1" x14ac:dyDescent="0.25">
      <c r="A4233" s="28"/>
    </row>
    <row r="4234" spans="1:1" x14ac:dyDescent="0.25">
      <c r="A4234" s="28"/>
    </row>
    <row r="4235" spans="1:1" x14ac:dyDescent="0.25">
      <c r="A4235" s="28"/>
    </row>
    <row r="4236" spans="1:1" x14ac:dyDescent="0.25">
      <c r="A4236" s="28"/>
    </row>
    <row r="4237" spans="1:1" x14ac:dyDescent="0.25">
      <c r="A4237" s="28"/>
    </row>
    <row r="4238" spans="1:1" x14ac:dyDescent="0.25">
      <c r="A4238" s="28"/>
    </row>
    <row r="4239" spans="1:1" x14ac:dyDescent="0.25">
      <c r="A4239" s="28"/>
    </row>
    <row r="4240" spans="1:1" x14ac:dyDescent="0.25">
      <c r="A4240" s="28"/>
    </row>
    <row r="4241" spans="1:1" x14ac:dyDescent="0.25">
      <c r="A4241" s="28"/>
    </row>
    <row r="4242" spans="1:1" x14ac:dyDescent="0.25">
      <c r="A4242" s="28"/>
    </row>
    <row r="4243" spans="1:1" x14ac:dyDescent="0.25">
      <c r="A4243" s="28"/>
    </row>
    <row r="4244" spans="1:1" x14ac:dyDescent="0.25">
      <c r="A4244" s="28"/>
    </row>
    <row r="4245" spans="1:1" x14ac:dyDescent="0.25">
      <c r="A4245" s="28"/>
    </row>
    <row r="4246" spans="1:1" x14ac:dyDescent="0.25">
      <c r="A4246" s="28"/>
    </row>
    <row r="4247" spans="1:1" x14ac:dyDescent="0.25">
      <c r="A4247" s="28"/>
    </row>
    <row r="4248" spans="1:1" x14ac:dyDescent="0.25">
      <c r="A4248" s="28"/>
    </row>
    <row r="4249" spans="1:1" x14ac:dyDescent="0.25">
      <c r="A4249" s="28"/>
    </row>
    <row r="4250" spans="1:1" x14ac:dyDescent="0.25">
      <c r="A4250" s="28"/>
    </row>
    <row r="4251" spans="1:1" x14ac:dyDescent="0.25">
      <c r="A4251" s="28"/>
    </row>
    <row r="4252" spans="1:1" x14ac:dyDescent="0.25">
      <c r="A4252" s="28"/>
    </row>
    <row r="4253" spans="1:1" x14ac:dyDescent="0.25">
      <c r="A4253" s="28"/>
    </row>
    <row r="4254" spans="1:1" x14ac:dyDescent="0.25">
      <c r="A4254" s="28"/>
    </row>
    <row r="4255" spans="1:1" x14ac:dyDescent="0.25">
      <c r="A4255" s="28"/>
    </row>
    <row r="4256" spans="1:1" x14ac:dyDescent="0.25">
      <c r="A4256" s="28"/>
    </row>
    <row r="4257" spans="1:1" x14ac:dyDescent="0.25">
      <c r="A4257" s="28"/>
    </row>
    <row r="4258" spans="1:1" x14ac:dyDescent="0.25">
      <c r="A4258" s="28"/>
    </row>
    <row r="4259" spans="1:1" x14ac:dyDescent="0.25">
      <c r="A4259" s="28"/>
    </row>
    <row r="4260" spans="1:1" x14ac:dyDescent="0.25">
      <c r="A4260" s="28"/>
    </row>
    <row r="4261" spans="1:1" x14ac:dyDescent="0.25">
      <c r="A4261" s="28"/>
    </row>
    <row r="4262" spans="1:1" x14ac:dyDescent="0.25">
      <c r="A4262" s="28"/>
    </row>
    <row r="4263" spans="1:1" x14ac:dyDescent="0.25">
      <c r="A4263" s="28"/>
    </row>
    <row r="4264" spans="1:1" x14ac:dyDescent="0.25">
      <c r="A4264" s="28"/>
    </row>
    <row r="4265" spans="1:1" x14ac:dyDescent="0.25">
      <c r="A4265" s="28"/>
    </row>
    <row r="4266" spans="1:1" x14ac:dyDescent="0.25">
      <c r="A4266" s="28"/>
    </row>
    <row r="4267" spans="1:1" x14ac:dyDescent="0.25">
      <c r="A4267" s="28"/>
    </row>
    <row r="4268" spans="1:1" x14ac:dyDescent="0.25">
      <c r="A4268" s="28"/>
    </row>
    <row r="4269" spans="1:1" x14ac:dyDescent="0.25">
      <c r="A4269" s="28"/>
    </row>
    <row r="4270" spans="1:1" x14ac:dyDescent="0.25">
      <c r="A4270" s="28"/>
    </row>
    <row r="4271" spans="1:1" x14ac:dyDescent="0.25">
      <c r="A4271" s="28"/>
    </row>
    <row r="4272" spans="1:1" x14ac:dyDescent="0.25">
      <c r="A4272" s="28"/>
    </row>
    <row r="4273" spans="1:1" x14ac:dyDescent="0.25">
      <c r="A4273" s="28"/>
    </row>
    <row r="4274" spans="1:1" x14ac:dyDescent="0.25">
      <c r="A4274" s="28"/>
    </row>
    <row r="4275" spans="1:1" x14ac:dyDescent="0.25">
      <c r="A4275" s="28"/>
    </row>
    <row r="4276" spans="1:1" x14ac:dyDescent="0.25">
      <c r="A4276" s="28"/>
    </row>
    <row r="4277" spans="1:1" x14ac:dyDescent="0.25">
      <c r="A4277" s="28"/>
    </row>
    <row r="4278" spans="1:1" x14ac:dyDescent="0.25">
      <c r="A4278" s="28"/>
    </row>
    <row r="4279" spans="1:1" x14ac:dyDescent="0.25">
      <c r="A4279" s="28"/>
    </row>
    <row r="4280" spans="1:1" x14ac:dyDescent="0.25">
      <c r="A4280" s="28"/>
    </row>
    <row r="4281" spans="1:1" x14ac:dyDescent="0.25">
      <c r="A4281" s="28"/>
    </row>
    <row r="4282" spans="1:1" x14ac:dyDescent="0.25">
      <c r="A4282" s="28"/>
    </row>
    <row r="4283" spans="1:1" x14ac:dyDescent="0.25">
      <c r="A4283" s="28"/>
    </row>
    <row r="4284" spans="1:1" x14ac:dyDescent="0.25">
      <c r="A4284" s="28"/>
    </row>
    <row r="4285" spans="1:1" x14ac:dyDescent="0.25">
      <c r="A4285" s="28"/>
    </row>
    <row r="4286" spans="1:1" x14ac:dyDescent="0.25">
      <c r="A4286" s="28"/>
    </row>
    <row r="4287" spans="1:1" x14ac:dyDescent="0.25">
      <c r="A4287" s="28"/>
    </row>
    <row r="4288" spans="1:1" x14ac:dyDescent="0.25">
      <c r="A4288" s="28"/>
    </row>
    <row r="4289" spans="1:1" x14ac:dyDescent="0.25">
      <c r="A4289" s="28"/>
    </row>
    <row r="4290" spans="1:1" x14ac:dyDescent="0.25">
      <c r="A4290" s="28"/>
    </row>
    <row r="4291" spans="1:1" x14ac:dyDescent="0.25">
      <c r="A4291" s="28"/>
    </row>
    <row r="4292" spans="1:1" x14ac:dyDescent="0.25">
      <c r="A4292" s="28"/>
    </row>
    <row r="4293" spans="1:1" x14ac:dyDescent="0.25">
      <c r="A4293" s="28"/>
    </row>
    <row r="4294" spans="1:1" x14ac:dyDescent="0.25">
      <c r="A4294" s="28"/>
    </row>
    <row r="4295" spans="1:1" x14ac:dyDescent="0.25">
      <c r="A4295" s="28"/>
    </row>
    <row r="4296" spans="1:1" x14ac:dyDescent="0.25">
      <c r="A4296" s="28"/>
    </row>
    <row r="4297" spans="1:1" x14ac:dyDescent="0.25">
      <c r="A4297" s="28"/>
    </row>
    <row r="4298" spans="1:1" x14ac:dyDescent="0.25">
      <c r="A4298" s="28"/>
    </row>
    <row r="4299" spans="1:1" x14ac:dyDescent="0.25">
      <c r="A4299" s="28"/>
    </row>
    <row r="4300" spans="1:1" x14ac:dyDescent="0.25">
      <c r="A4300" s="28"/>
    </row>
    <row r="4301" spans="1:1" x14ac:dyDescent="0.25">
      <c r="A4301" s="28"/>
    </row>
    <row r="4302" spans="1:1" x14ac:dyDescent="0.25">
      <c r="A4302" s="28"/>
    </row>
    <row r="4303" spans="1:1" x14ac:dyDescent="0.25">
      <c r="A4303" s="28"/>
    </row>
    <row r="4304" spans="1:1" x14ac:dyDescent="0.25">
      <c r="A4304" s="28"/>
    </row>
    <row r="4305" spans="1:1" x14ac:dyDescent="0.25">
      <c r="A4305" s="28"/>
    </row>
    <row r="4306" spans="1:1" x14ac:dyDescent="0.25">
      <c r="A4306" s="28"/>
    </row>
    <row r="4307" spans="1:1" x14ac:dyDescent="0.25">
      <c r="A4307" s="28"/>
    </row>
    <row r="4308" spans="1:1" x14ac:dyDescent="0.25">
      <c r="A4308" s="28"/>
    </row>
    <row r="4309" spans="1:1" x14ac:dyDescent="0.25">
      <c r="A4309" s="28"/>
    </row>
    <row r="4310" spans="1:1" x14ac:dyDescent="0.25">
      <c r="A4310" s="28"/>
    </row>
    <row r="4311" spans="1:1" x14ac:dyDescent="0.25">
      <c r="A4311" s="28"/>
    </row>
    <row r="4312" spans="1:1" x14ac:dyDescent="0.25">
      <c r="A4312" s="28"/>
    </row>
    <row r="4313" spans="1:1" x14ac:dyDescent="0.25">
      <c r="A4313" s="28"/>
    </row>
    <row r="4314" spans="1:1" x14ac:dyDescent="0.25">
      <c r="A4314" s="28"/>
    </row>
    <row r="4315" spans="1:1" x14ac:dyDescent="0.25">
      <c r="A4315" s="28"/>
    </row>
    <row r="4316" spans="1:1" x14ac:dyDescent="0.25">
      <c r="A4316" s="28"/>
    </row>
    <row r="4317" spans="1:1" x14ac:dyDescent="0.25">
      <c r="A4317" s="28"/>
    </row>
    <row r="4318" spans="1:1" x14ac:dyDescent="0.25">
      <c r="A4318" s="28"/>
    </row>
    <row r="4319" spans="1:1" x14ac:dyDescent="0.25">
      <c r="A4319" s="28"/>
    </row>
    <row r="4320" spans="1:1" x14ac:dyDescent="0.25">
      <c r="A4320" s="28"/>
    </row>
    <row r="4321" spans="1:1" x14ac:dyDescent="0.25">
      <c r="A4321" s="28"/>
    </row>
    <row r="4322" spans="1:1" x14ac:dyDescent="0.25">
      <c r="A4322" s="28"/>
    </row>
    <row r="4323" spans="1:1" x14ac:dyDescent="0.25">
      <c r="A4323" s="28"/>
    </row>
    <row r="4324" spans="1:1" x14ac:dyDescent="0.25">
      <c r="A4324" s="28"/>
    </row>
    <row r="4325" spans="1:1" x14ac:dyDescent="0.25">
      <c r="A4325" s="28"/>
    </row>
    <row r="4326" spans="1:1" x14ac:dyDescent="0.25">
      <c r="A4326" s="28"/>
    </row>
    <row r="4327" spans="1:1" x14ac:dyDescent="0.25">
      <c r="A4327" s="28"/>
    </row>
    <row r="4328" spans="1:1" x14ac:dyDescent="0.25">
      <c r="A4328" s="28"/>
    </row>
    <row r="4329" spans="1:1" x14ac:dyDescent="0.25">
      <c r="A4329" s="28"/>
    </row>
    <row r="4330" spans="1:1" x14ac:dyDescent="0.25">
      <c r="A4330" s="28"/>
    </row>
    <row r="4331" spans="1:1" x14ac:dyDescent="0.25">
      <c r="A4331" s="28"/>
    </row>
    <row r="4332" spans="1:1" x14ac:dyDescent="0.25">
      <c r="A4332" s="28"/>
    </row>
    <row r="4333" spans="1:1" x14ac:dyDescent="0.25">
      <c r="A4333" s="28"/>
    </row>
    <row r="4334" spans="1:1" x14ac:dyDescent="0.25">
      <c r="A4334" s="28"/>
    </row>
    <row r="4335" spans="1:1" x14ac:dyDescent="0.25">
      <c r="A4335" s="28"/>
    </row>
    <row r="4336" spans="1:1" x14ac:dyDescent="0.25">
      <c r="A4336" s="28"/>
    </row>
    <row r="4337" spans="1:1" x14ac:dyDescent="0.25">
      <c r="A4337" s="28"/>
    </row>
    <row r="4338" spans="1:1" x14ac:dyDescent="0.25">
      <c r="A4338" s="28"/>
    </row>
    <row r="4339" spans="1:1" x14ac:dyDescent="0.25">
      <c r="A4339" s="28"/>
    </row>
    <row r="4340" spans="1:1" x14ac:dyDescent="0.25">
      <c r="A4340" s="28"/>
    </row>
    <row r="4341" spans="1:1" x14ac:dyDescent="0.25">
      <c r="A4341" s="28"/>
    </row>
    <row r="4342" spans="1:1" x14ac:dyDescent="0.25">
      <c r="A4342" s="28"/>
    </row>
    <row r="4343" spans="1:1" x14ac:dyDescent="0.25">
      <c r="A4343" s="28"/>
    </row>
    <row r="4344" spans="1:1" x14ac:dyDescent="0.25">
      <c r="A4344" s="28"/>
    </row>
    <row r="4345" spans="1:1" x14ac:dyDescent="0.25">
      <c r="A4345" s="28"/>
    </row>
    <row r="4346" spans="1:1" x14ac:dyDescent="0.25">
      <c r="A4346" s="28"/>
    </row>
    <row r="4347" spans="1:1" x14ac:dyDescent="0.25">
      <c r="A4347" s="28"/>
    </row>
    <row r="4348" spans="1:1" x14ac:dyDescent="0.25">
      <c r="A4348" s="28"/>
    </row>
    <row r="4349" spans="1:1" x14ac:dyDescent="0.25">
      <c r="A4349" s="28"/>
    </row>
    <row r="4350" spans="1:1" x14ac:dyDescent="0.25">
      <c r="A4350" s="28"/>
    </row>
    <row r="4351" spans="1:1" x14ac:dyDescent="0.25">
      <c r="A4351" s="28"/>
    </row>
    <row r="4352" spans="1:1" x14ac:dyDescent="0.25">
      <c r="A4352" s="28"/>
    </row>
    <row r="4353" spans="1:1" x14ac:dyDescent="0.25">
      <c r="A4353" s="28"/>
    </row>
    <row r="4354" spans="1:1" x14ac:dyDescent="0.25">
      <c r="A4354" s="28"/>
    </row>
    <row r="4355" spans="1:1" x14ac:dyDescent="0.25">
      <c r="A4355" s="28"/>
    </row>
    <row r="4356" spans="1:1" x14ac:dyDescent="0.25">
      <c r="A4356" s="28"/>
    </row>
    <row r="4357" spans="1:1" x14ac:dyDescent="0.25">
      <c r="A4357" s="28"/>
    </row>
    <row r="4358" spans="1:1" x14ac:dyDescent="0.25">
      <c r="A4358" s="28"/>
    </row>
    <row r="4359" spans="1:1" x14ac:dyDescent="0.25">
      <c r="A4359" s="28"/>
    </row>
    <row r="4360" spans="1:1" x14ac:dyDescent="0.25">
      <c r="A4360" s="28"/>
    </row>
    <row r="4361" spans="1:1" x14ac:dyDescent="0.25">
      <c r="A4361" s="28"/>
    </row>
    <row r="4362" spans="1:1" x14ac:dyDescent="0.25">
      <c r="A4362" s="28"/>
    </row>
    <row r="4363" spans="1:1" x14ac:dyDescent="0.25">
      <c r="A4363" s="28"/>
    </row>
    <row r="4364" spans="1:1" x14ac:dyDescent="0.25">
      <c r="A4364" s="28"/>
    </row>
    <row r="4365" spans="1:1" x14ac:dyDescent="0.25">
      <c r="A4365" s="28"/>
    </row>
    <row r="4366" spans="1:1" x14ac:dyDescent="0.25">
      <c r="A4366" s="28"/>
    </row>
    <row r="4367" spans="1:1" x14ac:dyDescent="0.25">
      <c r="A4367" s="28"/>
    </row>
    <row r="4368" spans="1:1" x14ac:dyDescent="0.25">
      <c r="A4368" s="28"/>
    </row>
    <row r="4369" spans="1:1" x14ac:dyDescent="0.25">
      <c r="A4369" s="28"/>
    </row>
    <row r="4370" spans="1:1" x14ac:dyDescent="0.25">
      <c r="A4370" s="28"/>
    </row>
    <row r="4371" spans="1:1" x14ac:dyDescent="0.25">
      <c r="A4371" s="28"/>
    </row>
    <row r="4372" spans="1:1" x14ac:dyDescent="0.25">
      <c r="A4372" s="28"/>
    </row>
    <row r="4373" spans="1:1" x14ac:dyDescent="0.25">
      <c r="A4373" s="28"/>
    </row>
    <row r="4374" spans="1:1" x14ac:dyDescent="0.25">
      <c r="A4374" s="28"/>
    </row>
    <row r="4375" spans="1:1" x14ac:dyDescent="0.25">
      <c r="A4375" s="28"/>
    </row>
    <row r="4376" spans="1:1" x14ac:dyDescent="0.25">
      <c r="A4376" s="28"/>
    </row>
    <row r="4377" spans="1:1" x14ac:dyDescent="0.25">
      <c r="A4377" s="28"/>
    </row>
    <row r="4378" spans="1:1" x14ac:dyDescent="0.25">
      <c r="A4378" s="28"/>
    </row>
    <row r="4379" spans="1:1" x14ac:dyDescent="0.25">
      <c r="A4379" s="28"/>
    </row>
    <row r="4380" spans="1:1" x14ac:dyDescent="0.25">
      <c r="A4380" s="28"/>
    </row>
    <row r="4381" spans="1:1" x14ac:dyDescent="0.25">
      <c r="A4381" s="28"/>
    </row>
    <row r="4382" spans="1:1" x14ac:dyDescent="0.25">
      <c r="A4382" s="28"/>
    </row>
    <row r="4383" spans="1:1" x14ac:dyDescent="0.25">
      <c r="A4383" s="28"/>
    </row>
    <row r="4384" spans="1:1" x14ac:dyDescent="0.25">
      <c r="A4384" s="28"/>
    </row>
    <row r="4385" spans="1:1" x14ac:dyDescent="0.25">
      <c r="A4385" s="28"/>
    </row>
    <row r="4386" spans="1:1" x14ac:dyDescent="0.25">
      <c r="A4386" s="28"/>
    </row>
    <row r="4387" spans="1:1" x14ac:dyDescent="0.25">
      <c r="A4387" s="28"/>
    </row>
    <row r="4388" spans="1:1" x14ac:dyDescent="0.25">
      <c r="A4388" s="28"/>
    </row>
    <row r="4389" spans="1:1" x14ac:dyDescent="0.25">
      <c r="A4389" s="28"/>
    </row>
    <row r="4390" spans="1:1" x14ac:dyDescent="0.25">
      <c r="A4390" s="28"/>
    </row>
    <row r="4391" spans="1:1" x14ac:dyDescent="0.25">
      <c r="A4391" s="28"/>
    </row>
    <row r="4392" spans="1:1" x14ac:dyDescent="0.25">
      <c r="A4392" s="28"/>
    </row>
    <row r="4393" spans="1:1" x14ac:dyDescent="0.25">
      <c r="A4393" s="28"/>
    </row>
    <row r="4394" spans="1:1" x14ac:dyDescent="0.25">
      <c r="A4394" s="28"/>
    </row>
    <row r="4395" spans="1:1" x14ac:dyDescent="0.25">
      <c r="A4395" s="28"/>
    </row>
    <row r="4396" spans="1:1" x14ac:dyDescent="0.25">
      <c r="A4396" s="28"/>
    </row>
    <row r="4397" spans="1:1" x14ac:dyDescent="0.25">
      <c r="A4397" s="28"/>
    </row>
    <row r="4398" spans="1:1" x14ac:dyDescent="0.25">
      <c r="A4398" s="28"/>
    </row>
    <row r="4399" spans="1:1" x14ac:dyDescent="0.25">
      <c r="A4399" s="28"/>
    </row>
    <row r="4400" spans="1:1" x14ac:dyDescent="0.25">
      <c r="A4400" s="28"/>
    </row>
    <row r="4401" spans="1:1" x14ac:dyDescent="0.25">
      <c r="A4401" s="28"/>
    </row>
    <row r="4402" spans="1:1" x14ac:dyDescent="0.25">
      <c r="A4402" s="28"/>
    </row>
    <row r="4403" spans="1:1" x14ac:dyDescent="0.25">
      <c r="A4403" s="28"/>
    </row>
    <row r="4404" spans="1:1" x14ac:dyDescent="0.25">
      <c r="A4404" s="28"/>
    </row>
    <row r="4405" spans="1:1" x14ac:dyDescent="0.25">
      <c r="A4405" s="28"/>
    </row>
    <row r="4406" spans="1:1" x14ac:dyDescent="0.25">
      <c r="A4406" s="28"/>
    </row>
    <row r="4407" spans="1:1" x14ac:dyDescent="0.25">
      <c r="A4407" s="28"/>
    </row>
    <row r="4408" spans="1:1" x14ac:dyDescent="0.25">
      <c r="A4408" s="28"/>
    </row>
    <row r="4409" spans="1:1" x14ac:dyDescent="0.25">
      <c r="A4409" s="28"/>
    </row>
    <row r="4410" spans="1:1" x14ac:dyDescent="0.25">
      <c r="A4410" s="28"/>
    </row>
    <row r="4411" spans="1:1" x14ac:dyDescent="0.25">
      <c r="A4411" s="28"/>
    </row>
    <row r="4412" spans="1:1" x14ac:dyDescent="0.25">
      <c r="A4412" s="28"/>
    </row>
    <row r="4413" spans="1:1" x14ac:dyDescent="0.25">
      <c r="A4413" s="28"/>
    </row>
    <row r="4414" spans="1:1" x14ac:dyDescent="0.25">
      <c r="A4414" s="28"/>
    </row>
    <row r="4415" spans="1:1" x14ac:dyDescent="0.25">
      <c r="A4415" s="28"/>
    </row>
    <row r="4416" spans="1:1" x14ac:dyDescent="0.25">
      <c r="A4416" s="28"/>
    </row>
    <row r="4417" spans="1:1" x14ac:dyDescent="0.25">
      <c r="A4417" s="28"/>
    </row>
    <row r="4418" spans="1:1" x14ac:dyDescent="0.25">
      <c r="A4418" s="28"/>
    </row>
    <row r="4419" spans="1:1" x14ac:dyDescent="0.25">
      <c r="A4419" s="28"/>
    </row>
    <row r="4420" spans="1:1" x14ac:dyDescent="0.25">
      <c r="A4420" s="28"/>
    </row>
    <row r="4421" spans="1:1" x14ac:dyDescent="0.25">
      <c r="A4421" s="28"/>
    </row>
    <row r="4422" spans="1:1" x14ac:dyDescent="0.25">
      <c r="A4422" s="28"/>
    </row>
    <row r="4423" spans="1:1" x14ac:dyDescent="0.25">
      <c r="A4423" s="28"/>
    </row>
    <row r="4424" spans="1:1" x14ac:dyDescent="0.25">
      <c r="A4424" s="28"/>
    </row>
    <row r="4425" spans="1:1" x14ac:dyDescent="0.25">
      <c r="A4425" s="28"/>
    </row>
    <row r="4426" spans="1:1" x14ac:dyDescent="0.25">
      <c r="A4426" s="28"/>
    </row>
    <row r="4427" spans="1:1" x14ac:dyDescent="0.25">
      <c r="A4427" s="28"/>
    </row>
    <row r="4428" spans="1:1" x14ac:dyDescent="0.25">
      <c r="A4428" s="28"/>
    </row>
    <row r="4429" spans="1:1" x14ac:dyDescent="0.25">
      <c r="A4429" s="28"/>
    </row>
    <row r="4430" spans="1:1" x14ac:dyDescent="0.25">
      <c r="A4430" s="28"/>
    </row>
    <row r="4431" spans="1:1" x14ac:dyDescent="0.25">
      <c r="A4431" s="28"/>
    </row>
    <row r="4432" spans="1:1" x14ac:dyDescent="0.25">
      <c r="A4432" s="28"/>
    </row>
    <row r="4433" spans="1:1" x14ac:dyDescent="0.25">
      <c r="A4433" s="28"/>
    </row>
    <row r="4434" spans="1:1" x14ac:dyDescent="0.25">
      <c r="A4434" s="28"/>
    </row>
    <row r="4435" spans="1:1" x14ac:dyDescent="0.25">
      <c r="A4435" s="28"/>
    </row>
    <row r="4436" spans="1:1" x14ac:dyDescent="0.25">
      <c r="A4436" s="28"/>
    </row>
    <row r="4437" spans="1:1" x14ac:dyDescent="0.25">
      <c r="A4437" s="28"/>
    </row>
    <row r="4438" spans="1:1" x14ac:dyDescent="0.25">
      <c r="A4438" s="28"/>
    </row>
    <row r="4439" spans="1:1" x14ac:dyDescent="0.25">
      <c r="A4439" s="28"/>
    </row>
    <row r="4440" spans="1:1" x14ac:dyDescent="0.25">
      <c r="A4440" s="28"/>
    </row>
    <row r="4441" spans="1:1" x14ac:dyDescent="0.25">
      <c r="A4441" s="28"/>
    </row>
    <row r="4442" spans="1:1" x14ac:dyDescent="0.25">
      <c r="A4442" s="28"/>
    </row>
    <row r="4443" spans="1:1" x14ac:dyDescent="0.25">
      <c r="A4443" s="28"/>
    </row>
    <row r="4444" spans="1:1" x14ac:dyDescent="0.25">
      <c r="A4444" s="28"/>
    </row>
    <row r="4445" spans="1:1" x14ac:dyDescent="0.25">
      <c r="A4445" s="28"/>
    </row>
    <row r="4446" spans="1:1" x14ac:dyDescent="0.25">
      <c r="A4446" s="28"/>
    </row>
    <row r="4447" spans="1:1" x14ac:dyDescent="0.25">
      <c r="A4447" s="28"/>
    </row>
    <row r="4448" spans="1:1" x14ac:dyDescent="0.25">
      <c r="A4448" s="28"/>
    </row>
    <row r="4449" spans="1:1" x14ac:dyDescent="0.25">
      <c r="A4449" s="28"/>
    </row>
    <row r="4450" spans="1:1" x14ac:dyDescent="0.25">
      <c r="A4450" s="28"/>
    </row>
    <row r="4451" spans="1:1" x14ac:dyDescent="0.25">
      <c r="A4451" s="28"/>
    </row>
    <row r="4452" spans="1:1" x14ac:dyDescent="0.25">
      <c r="A4452" s="28"/>
    </row>
    <row r="4453" spans="1:1" x14ac:dyDescent="0.25">
      <c r="A4453" s="28"/>
    </row>
    <row r="4454" spans="1:1" x14ac:dyDescent="0.25">
      <c r="A4454" s="28"/>
    </row>
    <row r="4455" spans="1:1" x14ac:dyDescent="0.25">
      <c r="A4455" s="28"/>
    </row>
    <row r="4456" spans="1:1" x14ac:dyDescent="0.25">
      <c r="A4456" s="28"/>
    </row>
    <row r="4457" spans="1:1" x14ac:dyDescent="0.25">
      <c r="A4457" s="28"/>
    </row>
    <row r="4458" spans="1:1" x14ac:dyDescent="0.25">
      <c r="A4458" s="28"/>
    </row>
    <row r="4459" spans="1:1" x14ac:dyDescent="0.25">
      <c r="A4459" s="28"/>
    </row>
    <row r="4460" spans="1:1" x14ac:dyDescent="0.25">
      <c r="A4460" s="28"/>
    </row>
    <row r="4461" spans="1:1" x14ac:dyDescent="0.25">
      <c r="A4461" s="28"/>
    </row>
    <row r="4462" spans="1:1" x14ac:dyDescent="0.25">
      <c r="A4462" s="28"/>
    </row>
    <row r="4463" spans="1:1" x14ac:dyDescent="0.25">
      <c r="A4463" s="28"/>
    </row>
    <row r="4464" spans="1:1" x14ac:dyDescent="0.25">
      <c r="A4464" s="28"/>
    </row>
    <row r="4465" spans="1:1" x14ac:dyDescent="0.25">
      <c r="A4465" s="28"/>
    </row>
    <row r="4466" spans="1:1" x14ac:dyDescent="0.25">
      <c r="A4466" s="28"/>
    </row>
    <row r="4467" spans="1:1" x14ac:dyDescent="0.25">
      <c r="A4467" s="28"/>
    </row>
    <row r="4468" spans="1:1" x14ac:dyDescent="0.25">
      <c r="A4468" s="28"/>
    </row>
    <row r="4469" spans="1:1" x14ac:dyDescent="0.25">
      <c r="A4469" s="28"/>
    </row>
    <row r="4470" spans="1:1" x14ac:dyDescent="0.25">
      <c r="A4470" s="28"/>
    </row>
    <row r="4471" spans="1:1" x14ac:dyDescent="0.25">
      <c r="A4471" s="28"/>
    </row>
    <row r="4472" spans="1:1" x14ac:dyDescent="0.25">
      <c r="A4472" s="28"/>
    </row>
    <row r="4473" spans="1:1" x14ac:dyDescent="0.25">
      <c r="A4473" s="28"/>
    </row>
    <row r="4474" spans="1:1" x14ac:dyDescent="0.25">
      <c r="A4474" s="28"/>
    </row>
    <row r="4475" spans="1:1" x14ac:dyDescent="0.25">
      <c r="A4475" s="28"/>
    </row>
    <row r="4476" spans="1:1" x14ac:dyDescent="0.25">
      <c r="A4476" s="28"/>
    </row>
    <row r="4477" spans="1:1" x14ac:dyDescent="0.25">
      <c r="A4477" s="28"/>
    </row>
    <row r="4478" spans="1:1" x14ac:dyDescent="0.25">
      <c r="A4478" s="28"/>
    </row>
    <row r="4479" spans="1:1" x14ac:dyDescent="0.25">
      <c r="A4479" s="28"/>
    </row>
    <row r="4480" spans="1:1" x14ac:dyDescent="0.25">
      <c r="A4480" s="28"/>
    </row>
    <row r="4481" spans="1:1" x14ac:dyDescent="0.25">
      <c r="A4481" s="28"/>
    </row>
    <row r="4482" spans="1:1" x14ac:dyDescent="0.25">
      <c r="A4482" s="28"/>
    </row>
    <row r="4483" spans="1:1" x14ac:dyDescent="0.25">
      <c r="A4483" s="28"/>
    </row>
    <row r="4484" spans="1:1" x14ac:dyDescent="0.25">
      <c r="A4484" s="28"/>
    </row>
    <row r="4485" spans="1:1" x14ac:dyDescent="0.25">
      <c r="A4485" s="28"/>
    </row>
    <row r="4486" spans="1:1" x14ac:dyDescent="0.25">
      <c r="A4486" s="28"/>
    </row>
    <row r="4487" spans="1:1" x14ac:dyDescent="0.25">
      <c r="A4487" s="28"/>
    </row>
    <row r="4488" spans="1:1" x14ac:dyDescent="0.25">
      <c r="A4488" s="28"/>
    </row>
    <row r="4489" spans="1:1" x14ac:dyDescent="0.25">
      <c r="A4489" s="28"/>
    </row>
    <row r="4490" spans="1:1" x14ac:dyDescent="0.25">
      <c r="A4490" s="28"/>
    </row>
    <row r="4491" spans="1:1" x14ac:dyDescent="0.25">
      <c r="A4491" s="28"/>
    </row>
    <row r="4492" spans="1:1" x14ac:dyDescent="0.25">
      <c r="A4492" s="28"/>
    </row>
    <row r="4493" spans="1:1" x14ac:dyDescent="0.25">
      <c r="A4493" s="28"/>
    </row>
    <row r="4494" spans="1:1" x14ac:dyDescent="0.25">
      <c r="A4494" s="28"/>
    </row>
    <row r="4495" spans="1:1" x14ac:dyDescent="0.25">
      <c r="A4495" s="28"/>
    </row>
    <row r="4496" spans="1:1" x14ac:dyDescent="0.25">
      <c r="A4496" s="28"/>
    </row>
    <row r="4497" spans="1:1" x14ac:dyDescent="0.25">
      <c r="A4497" s="28"/>
    </row>
    <row r="4498" spans="1:1" x14ac:dyDescent="0.25">
      <c r="A4498" s="28"/>
    </row>
    <row r="4499" spans="1:1" x14ac:dyDescent="0.25">
      <c r="A4499" s="28"/>
    </row>
    <row r="4500" spans="1:1" x14ac:dyDescent="0.25">
      <c r="A4500" s="28"/>
    </row>
    <row r="4501" spans="1:1" x14ac:dyDescent="0.25">
      <c r="A4501" s="28"/>
    </row>
    <row r="4502" spans="1:1" x14ac:dyDescent="0.25">
      <c r="A4502" s="28"/>
    </row>
    <row r="4503" spans="1:1" x14ac:dyDescent="0.25">
      <c r="A4503" s="28"/>
    </row>
    <row r="4504" spans="1:1" x14ac:dyDescent="0.25">
      <c r="A4504" s="28"/>
    </row>
    <row r="4505" spans="1:1" x14ac:dyDescent="0.25">
      <c r="A4505" s="28"/>
    </row>
    <row r="4506" spans="1:1" x14ac:dyDescent="0.25">
      <c r="A4506" s="28"/>
    </row>
    <row r="4507" spans="1:1" x14ac:dyDescent="0.25">
      <c r="A4507" s="28"/>
    </row>
    <row r="4508" spans="1:1" x14ac:dyDescent="0.25">
      <c r="A4508" s="28"/>
    </row>
    <row r="4509" spans="1:1" x14ac:dyDescent="0.25">
      <c r="A4509" s="28"/>
    </row>
    <row r="4510" spans="1:1" x14ac:dyDescent="0.25">
      <c r="A4510" s="28"/>
    </row>
    <row r="4511" spans="1:1" x14ac:dyDescent="0.25">
      <c r="A4511" s="28"/>
    </row>
    <row r="4512" spans="1:1" x14ac:dyDescent="0.25">
      <c r="A4512" s="28"/>
    </row>
    <row r="4513" spans="1:1" x14ac:dyDescent="0.25">
      <c r="A4513" s="28"/>
    </row>
    <row r="4514" spans="1:1" x14ac:dyDescent="0.25">
      <c r="A4514" s="28"/>
    </row>
    <row r="4515" spans="1:1" x14ac:dyDescent="0.25">
      <c r="A4515" s="28"/>
    </row>
    <row r="4516" spans="1:1" x14ac:dyDescent="0.25">
      <c r="A4516" s="28"/>
    </row>
    <row r="4517" spans="1:1" x14ac:dyDescent="0.25">
      <c r="A4517" s="28"/>
    </row>
    <row r="4518" spans="1:1" x14ac:dyDescent="0.25">
      <c r="A4518" s="28"/>
    </row>
    <row r="4519" spans="1:1" x14ac:dyDescent="0.25">
      <c r="A4519" s="28"/>
    </row>
    <row r="4520" spans="1:1" x14ac:dyDescent="0.25">
      <c r="A4520" s="28"/>
    </row>
    <row r="4521" spans="1:1" x14ac:dyDescent="0.25">
      <c r="A4521" s="28"/>
    </row>
    <row r="4522" spans="1:1" x14ac:dyDescent="0.25">
      <c r="A4522" s="28"/>
    </row>
    <row r="4523" spans="1:1" x14ac:dyDescent="0.25">
      <c r="A4523" s="28"/>
    </row>
    <row r="4524" spans="1:1" x14ac:dyDescent="0.25">
      <c r="A4524" s="28"/>
    </row>
    <row r="4525" spans="1:1" x14ac:dyDescent="0.25">
      <c r="A4525" s="28"/>
    </row>
    <row r="4526" spans="1:1" x14ac:dyDescent="0.25">
      <c r="A4526" s="28"/>
    </row>
    <row r="4527" spans="1:1" x14ac:dyDescent="0.25">
      <c r="A4527" s="28"/>
    </row>
    <row r="4528" spans="1:1" x14ac:dyDescent="0.25">
      <c r="A4528" s="28"/>
    </row>
    <row r="4529" spans="1:1" x14ac:dyDescent="0.25">
      <c r="A4529" s="28"/>
    </row>
    <row r="4530" spans="1:1" x14ac:dyDescent="0.25">
      <c r="A4530" s="28"/>
    </row>
    <row r="4531" spans="1:1" x14ac:dyDescent="0.25">
      <c r="A4531" s="28"/>
    </row>
    <row r="4532" spans="1:1" x14ac:dyDescent="0.25">
      <c r="A4532" s="28"/>
    </row>
    <row r="4533" spans="1:1" x14ac:dyDescent="0.25">
      <c r="A4533" s="28"/>
    </row>
    <row r="4534" spans="1:1" x14ac:dyDescent="0.25">
      <c r="A4534" s="28"/>
    </row>
    <row r="4535" spans="1:1" x14ac:dyDescent="0.25">
      <c r="A4535" s="28"/>
    </row>
    <row r="4536" spans="1:1" x14ac:dyDescent="0.25">
      <c r="A4536" s="28"/>
    </row>
    <row r="4537" spans="1:1" x14ac:dyDescent="0.25">
      <c r="A4537" s="28"/>
    </row>
    <row r="4538" spans="1:1" x14ac:dyDescent="0.25">
      <c r="A4538" s="28"/>
    </row>
    <row r="4539" spans="1:1" x14ac:dyDescent="0.25">
      <c r="A4539" s="28"/>
    </row>
    <row r="4540" spans="1:1" x14ac:dyDescent="0.25">
      <c r="A4540" s="28"/>
    </row>
    <row r="4541" spans="1:1" x14ac:dyDescent="0.25">
      <c r="A4541" s="28"/>
    </row>
    <row r="4542" spans="1:1" x14ac:dyDescent="0.25">
      <c r="A4542" s="28"/>
    </row>
    <row r="4543" spans="1:1" x14ac:dyDescent="0.25">
      <c r="A4543" s="28"/>
    </row>
    <row r="4544" spans="1:1" x14ac:dyDescent="0.25">
      <c r="A4544" s="28"/>
    </row>
    <row r="4545" spans="1:1" x14ac:dyDescent="0.25">
      <c r="A4545" s="28"/>
    </row>
    <row r="4546" spans="1:1" x14ac:dyDescent="0.25">
      <c r="A4546" s="28"/>
    </row>
    <row r="4547" spans="1:1" x14ac:dyDescent="0.25">
      <c r="A4547" s="28"/>
    </row>
    <row r="4548" spans="1:1" x14ac:dyDescent="0.25">
      <c r="A4548" s="28"/>
    </row>
    <row r="4549" spans="1:1" x14ac:dyDescent="0.25">
      <c r="A4549" s="28"/>
    </row>
    <row r="4550" spans="1:1" x14ac:dyDescent="0.25">
      <c r="A4550" s="28"/>
    </row>
    <row r="4551" spans="1:1" x14ac:dyDescent="0.25">
      <c r="A4551" s="28"/>
    </row>
    <row r="4552" spans="1:1" x14ac:dyDescent="0.25">
      <c r="A4552" s="28"/>
    </row>
    <row r="4553" spans="1:1" x14ac:dyDescent="0.25">
      <c r="A4553" s="28"/>
    </row>
    <row r="4554" spans="1:1" x14ac:dyDescent="0.25">
      <c r="A4554" s="28"/>
    </row>
    <row r="4555" spans="1:1" x14ac:dyDescent="0.25">
      <c r="A4555" s="28"/>
    </row>
    <row r="4556" spans="1:1" x14ac:dyDescent="0.25">
      <c r="A4556" s="28"/>
    </row>
    <row r="4557" spans="1:1" x14ac:dyDescent="0.25">
      <c r="A4557" s="28"/>
    </row>
    <row r="4558" spans="1:1" x14ac:dyDescent="0.25">
      <c r="A4558" s="28"/>
    </row>
    <row r="4559" spans="1:1" x14ac:dyDescent="0.25">
      <c r="A4559" s="28"/>
    </row>
    <row r="4560" spans="1:1" x14ac:dyDescent="0.25">
      <c r="A4560" s="28"/>
    </row>
    <row r="4561" spans="1:1" x14ac:dyDescent="0.25">
      <c r="A4561" s="28"/>
    </row>
    <row r="4562" spans="1:1" x14ac:dyDescent="0.25">
      <c r="A4562" s="28"/>
    </row>
    <row r="4563" spans="1:1" x14ac:dyDescent="0.25">
      <c r="A4563" s="28"/>
    </row>
    <row r="4564" spans="1:1" x14ac:dyDescent="0.25">
      <c r="A4564" s="28"/>
    </row>
    <row r="4565" spans="1:1" x14ac:dyDescent="0.25">
      <c r="A4565" s="28"/>
    </row>
    <row r="4566" spans="1:1" x14ac:dyDescent="0.25">
      <c r="A4566" s="28"/>
    </row>
    <row r="4567" spans="1:1" x14ac:dyDescent="0.25">
      <c r="A4567" s="28"/>
    </row>
    <row r="4568" spans="1:1" x14ac:dyDescent="0.25">
      <c r="A4568" s="28"/>
    </row>
    <row r="4569" spans="1:1" x14ac:dyDescent="0.25">
      <c r="A4569" s="28"/>
    </row>
    <row r="4570" spans="1:1" x14ac:dyDescent="0.25">
      <c r="A4570" s="28"/>
    </row>
    <row r="4571" spans="1:1" x14ac:dyDescent="0.25">
      <c r="A4571" s="28"/>
    </row>
    <row r="4572" spans="1:1" x14ac:dyDescent="0.25">
      <c r="A4572" s="28"/>
    </row>
    <row r="4573" spans="1:1" x14ac:dyDescent="0.25">
      <c r="A4573" s="28"/>
    </row>
    <row r="4574" spans="1:1" x14ac:dyDescent="0.25">
      <c r="A4574" s="28"/>
    </row>
    <row r="4575" spans="1:1" x14ac:dyDescent="0.25">
      <c r="A4575" s="28"/>
    </row>
    <row r="4576" spans="1:1" x14ac:dyDescent="0.25">
      <c r="A4576" s="28"/>
    </row>
    <row r="4577" spans="1:1" x14ac:dyDescent="0.25">
      <c r="A4577" s="28"/>
    </row>
    <row r="4578" spans="1:1" x14ac:dyDescent="0.25">
      <c r="A4578" s="28"/>
    </row>
    <row r="4579" spans="1:1" x14ac:dyDescent="0.25">
      <c r="A4579" s="28"/>
    </row>
    <row r="4580" spans="1:1" x14ac:dyDescent="0.25">
      <c r="A4580" s="28"/>
    </row>
    <row r="4581" spans="1:1" x14ac:dyDescent="0.25">
      <c r="A4581" s="28"/>
    </row>
    <row r="4582" spans="1:1" x14ac:dyDescent="0.25">
      <c r="A4582" s="28"/>
    </row>
    <row r="4583" spans="1:1" x14ac:dyDescent="0.25">
      <c r="A4583" s="28"/>
    </row>
    <row r="4584" spans="1:1" x14ac:dyDescent="0.25">
      <c r="A4584" s="28"/>
    </row>
    <row r="4585" spans="1:1" x14ac:dyDescent="0.25">
      <c r="A4585" s="28"/>
    </row>
    <row r="4586" spans="1:1" x14ac:dyDescent="0.25">
      <c r="A4586" s="28"/>
    </row>
    <row r="4587" spans="1:1" x14ac:dyDescent="0.25">
      <c r="A4587" s="28"/>
    </row>
    <row r="4588" spans="1:1" x14ac:dyDescent="0.25">
      <c r="A4588" s="28"/>
    </row>
    <row r="4589" spans="1:1" x14ac:dyDescent="0.25">
      <c r="A4589" s="28"/>
    </row>
    <row r="4590" spans="1:1" x14ac:dyDescent="0.25">
      <c r="A4590" s="28"/>
    </row>
    <row r="4591" spans="1:1" x14ac:dyDescent="0.25">
      <c r="A4591" s="28"/>
    </row>
    <row r="4592" spans="1:1" x14ac:dyDescent="0.25">
      <c r="A4592" s="28"/>
    </row>
    <row r="4593" spans="1:1" x14ac:dyDescent="0.25">
      <c r="A4593" s="28"/>
    </row>
    <row r="4594" spans="1:1" x14ac:dyDescent="0.25">
      <c r="A4594" s="28"/>
    </row>
    <row r="4595" spans="1:1" x14ac:dyDescent="0.25">
      <c r="A4595" s="28"/>
    </row>
    <row r="4596" spans="1:1" x14ac:dyDescent="0.25">
      <c r="A4596" s="28"/>
    </row>
    <row r="4597" spans="1:1" x14ac:dyDescent="0.25">
      <c r="A4597" s="28"/>
    </row>
    <row r="4598" spans="1:1" x14ac:dyDescent="0.25">
      <c r="A4598" s="28"/>
    </row>
    <row r="4599" spans="1:1" x14ac:dyDescent="0.25">
      <c r="A4599" s="28"/>
    </row>
    <row r="4600" spans="1:1" x14ac:dyDescent="0.25">
      <c r="A4600" s="28"/>
    </row>
    <row r="4601" spans="1:1" x14ac:dyDescent="0.25">
      <c r="A4601" s="28"/>
    </row>
    <row r="4602" spans="1:1" x14ac:dyDescent="0.25">
      <c r="A4602" s="28"/>
    </row>
    <row r="4603" spans="1:1" x14ac:dyDescent="0.25">
      <c r="A4603" s="28"/>
    </row>
    <row r="4604" spans="1:1" x14ac:dyDescent="0.25">
      <c r="A4604" s="28"/>
    </row>
    <row r="4605" spans="1:1" x14ac:dyDescent="0.25">
      <c r="A4605" s="28"/>
    </row>
    <row r="4606" spans="1:1" x14ac:dyDescent="0.25">
      <c r="A4606" s="28"/>
    </row>
    <row r="4607" spans="1:1" x14ac:dyDescent="0.25">
      <c r="A4607" s="28"/>
    </row>
    <row r="4608" spans="1:1" x14ac:dyDescent="0.25">
      <c r="A4608" s="28"/>
    </row>
    <row r="4609" spans="1:1" x14ac:dyDescent="0.25">
      <c r="A4609" s="28"/>
    </row>
    <row r="4610" spans="1:1" x14ac:dyDescent="0.25">
      <c r="A4610" s="28"/>
    </row>
    <row r="4611" spans="1:1" x14ac:dyDescent="0.25">
      <c r="A4611" s="28"/>
    </row>
    <row r="4612" spans="1:1" x14ac:dyDescent="0.25">
      <c r="A4612" s="28"/>
    </row>
    <row r="4613" spans="1:1" x14ac:dyDescent="0.25">
      <c r="A4613" s="28"/>
    </row>
    <row r="4614" spans="1:1" x14ac:dyDescent="0.25">
      <c r="A4614" s="28"/>
    </row>
    <row r="4615" spans="1:1" x14ac:dyDescent="0.25">
      <c r="A4615" s="28"/>
    </row>
    <row r="4616" spans="1:1" x14ac:dyDescent="0.25">
      <c r="A4616" s="28"/>
    </row>
    <row r="4617" spans="1:1" x14ac:dyDescent="0.25">
      <c r="A4617" s="28"/>
    </row>
    <row r="4618" spans="1:1" x14ac:dyDescent="0.25">
      <c r="A4618" s="28"/>
    </row>
    <row r="4619" spans="1:1" x14ac:dyDescent="0.25">
      <c r="A4619" s="28"/>
    </row>
    <row r="4620" spans="1:1" x14ac:dyDescent="0.25">
      <c r="A4620" s="28"/>
    </row>
    <row r="4621" spans="1:1" x14ac:dyDescent="0.25">
      <c r="A4621" s="28"/>
    </row>
    <row r="4622" spans="1:1" x14ac:dyDescent="0.25">
      <c r="A4622" s="28"/>
    </row>
    <row r="4623" spans="1:1" x14ac:dyDescent="0.25">
      <c r="A4623" s="28"/>
    </row>
    <row r="4624" spans="1:1" x14ac:dyDescent="0.25">
      <c r="A4624" s="28"/>
    </row>
    <row r="4625" spans="1:1" x14ac:dyDescent="0.25">
      <c r="A4625" s="28"/>
    </row>
    <row r="4626" spans="1:1" x14ac:dyDescent="0.25">
      <c r="A4626" s="28"/>
    </row>
    <row r="4627" spans="1:1" x14ac:dyDescent="0.25">
      <c r="A4627" s="28"/>
    </row>
    <row r="4628" spans="1:1" x14ac:dyDescent="0.25">
      <c r="A4628" s="28"/>
    </row>
    <row r="4629" spans="1:1" x14ac:dyDescent="0.25">
      <c r="A4629" s="28"/>
    </row>
    <row r="4630" spans="1:1" x14ac:dyDescent="0.25">
      <c r="A4630" s="28"/>
    </row>
    <row r="4631" spans="1:1" x14ac:dyDescent="0.25">
      <c r="A4631" s="28"/>
    </row>
    <row r="4632" spans="1:1" x14ac:dyDescent="0.25">
      <c r="A4632" s="28"/>
    </row>
    <row r="4633" spans="1:1" x14ac:dyDescent="0.25">
      <c r="A4633" s="28"/>
    </row>
    <row r="4634" spans="1:1" x14ac:dyDescent="0.25">
      <c r="A4634" s="28"/>
    </row>
    <row r="4635" spans="1:1" x14ac:dyDescent="0.25">
      <c r="A4635" s="28"/>
    </row>
    <row r="4636" spans="1:1" x14ac:dyDescent="0.25">
      <c r="A4636" s="28"/>
    </row>
    <row r="4637" spans="1:1" x14ac:dyDescent="0.25">
      <c r="A4637" s="28"/>
    </row>
    <row r="4638" spans="1:1" x14ac:dyDescent="0.25">
      <c r="A4638" s="28"/>
    </row>
    <row r="4639" spans="1:1" x14ac:dyDescent="0.25">
      <c r="A4639" s="28"/>
    </row>
    <row r="4640" spans="1:1" x14ac:dyDescent="0.25">
      <c r="A4640" s="28"/>
    </row>
    <row r="4641" spans="1:1" x14ac:dyDescent="0.25">
      <c r="A4641" s="28"/>
    </row>
    <row r="4642" spans="1:1" x14ac:dyDescent="0.25">
      <c r="A4642" s="28"/>
    </row>
    <row r="4643" spans="1:1" x14ac:dyDescent="0.25">
      <c r="A4643" s="28"/>
    </row>
    <row r="4644" spans="1:1" x14ac:dyDescent="0.25">
      <c r="A4644" s="28"/>
    </row>
    <row r="4645" spans="1:1" x14ac:dyDescent="0.25">
      <c r="A4645" s="28"/>
    </row>
    <row r="4646" spans="1:1" x14ac:dyDescent="0.25">
      <c r="A4646" s="28"/>
    </row>
    <row r="4647" spans="1:1" x14ac:dyDescent="0.25">
      <c r="A4647" s="28"/>
    </row>
    <row r="4648" spans="1:1" x14ac:dyDescent="0.25">
      <c r="A4648" s="28"/>
    </row>
    <row r="4649" spans="1:1" x14ac:dyDescent="0.25">
      <c r="A4649" s="28"/>
    </row>
    <row r="4650" spans="1:1" x14ac:dyDescent="0.25">
      <c r="A4650" s="28"/>
    </row>
    <row r="4651" spans="1:1" x14ac:dyDescent="0.25">
      <c r="A4651" s="28"/>
    </row>
    <row r="4652" spans="1:1" x14ac:dyDescent="0.25">
      <c r="A4652" s="28"/>
    </row>
    <row r="4653" spans="1:1" x14ac:dyDescent="0.25">
      <c r="A4653" s="28"/>
    </row>
    <row r="4654" spans="1:1" x14ac:dyDescent="0.25">
      <c r="A4654" s="28"/>
    </row>
    <row r="4655" spans="1:1" x14ac:dyDescent="0.25">
      <c r="A4655" s="28"/>
    </row>
    <row r="4656" spans="1:1" x14ac:dyDescent="0.25">
      <c r="A4656" s="28"/>
    </row>
    <row r="4657" spans="1:1" x14ac:dyDescent="0.25">
      <c r="A4657" s="28"/>
    </row>
    <row r="4658" spans="1:1" x14ac:dyDescent="0.25">
      <c r="A4658" s="28"/>
    </row>
    <row r="4659" spans="1:1" x14ac:dyDescent="0.25">
      <c r="A4659" s="28"/>
    </row>
    <row r="4660" spans="1:1" x14ac:dyDescent="0.25">
      <c r="A4660" s="28"/>
    </row>
    <row r="4661" spans="1:1" x14ac:dyDescent="0.25">
      <c r="A4661" s="28"/>
    </row>
    <row r="4662" spans="1:1" x14ac:dyDescent="0.25">
      <c r="A4662" s="28"/>
    </row>
    <row r="4663" spans="1:1" x14ac:dyDescent="0.25">
      <c r="A4663" s="28"/>
    </row>
    <row r="4664" spans="1:1" x14ac:dyDescent="0.25">
      <c r="A4664" s="28"/>
    </row>
    <row r="4665" spans="1:1" x14ac:dyDescent="0.25">
      <c r="A4665" s="28"/>
    </row>
    <row r="4666" spans="1:1" x14ac:dyDescent="0.25">
      <c r="A4666" s="28"/>
    </row>
    <row r="4667" spans="1:1" x14ac:dyDescent="0.25">
      <c r="A4667" s="28"/>
    </row>
    <row r="4668" spans="1:1" x14ac:dyDescent="0.25">
      <c r="A4668" s="28"/>
    </row>
    <row r="4669" spans="1:1" x14ac:dyDescent="0.25">
      <c r="A4669" s="28"/>
    </row>
    <row r="4670" spans="1:1" x14ac:dyDescent="0.25">
      <c r="A4670" s="28"/>
    </row>
    <row r="4671" spans="1:1" x14ac:dyDescent="0.25">
      <c r="A4671" s="28"/>
    </row>
    <row r="4672" spans="1:1" x14ac:dyDescent="0.25">
      <c r="A4672" s="28"/>
    </row>
    <row r="4673" spans="1:1" x14ac:dyDescent="0.25">
      <c r="A4673" s="28"/>
    </row>
    <row r="4674" spans="1:1" x14ac:dyDescent="0.25">
      <c r="A4674" s="28"/>
    </row>
    <row r="4675" spans="1:1" x14ac:dyDescent="0.25">
      <c r="A4675" s="28"/>
    </row>
    <row r="4676" spans="1:1" x14ac:dyDescent="0.25">
      <c r="A4676" s="28"/>
    </row>
    <row r="4677" spans="1:1" x14ac:dyDescent="0.25">
      <c r="A4677" s="28"/>
    </row>
    <row r="4678" spans="1:1" x14ac:dyDescent="0.25">
      <c r="A4678" s="28"/>
    </row>
    <row r="4679" spans="1:1" x14ac:dyDescent="0.25">
      <c r="A4679" s="28"/>
    </row>
    <row r="4680" spans="1:1" x14ac:dyDescent="0.25">
      <c r="A4680" s="28"/>
    </row>
    <row r="4681" spans="1:1" x14ac:dyDescent="0.25">
      <c r="A4681" s="28"/>
    </row>
    <row r="4682" spans="1:1" x14ac:dyDescent="0.25">
      <c r="A4682" s="28"/>
    </row>
    <row r="4683" spans="1:1" x14ac:dyDescent="0.25">
      <c r="A4683" s="28"/>
    </row>
    <row r="4684" spans="1:1" x14ac:dyDescent="0.25">
      <c r="A4684" s="28"/>
    </row>
    <row r="4685" spans="1:1" x14ac:dyDescent="0.25">
      <c r="A4685" s="28"/>
    </row>
    <row r="4686" spans="1:1" x14ac:dyDescent="0.25">
      <c r="A4686" s="28"/>
    </row>
    <row r="4687" spans="1:1" x14ac:dyDescent="0.25">
      <c r="A4687" s="28"/>
    </row>
    <row r="4688" spans="1:1" x14ac:dyDescent="0.25">
      <c r="A4688" s="28"/>
    </row>
    <row r="4689" spans="1:1" x14ac:dyDescent="0.25">
      <c r="A4689" s="28"/>
    </row>
    <row r="4690" spans="1:1" x14ac:dyDescent="0.25">
      <c r="A4690" s="28"/>
    </row>
    <row r="4691" spans="1:1" x14ac:dyDescent="0.25">
      <c r="A4691" s="28"/>
    </row>
    <row r="4692" spans="1:1" x14ac:dyDescent="0.25">
      <c r="A4692" s="28"/>
    </row>
    <row r="4693" spans="1:1" x14ac:dyDescent="0.25">
      <c r="A4693" s="28"/>
    </row>
    <row r="4694" spans="1:1" x14ac:dyDescent="0.25">
      <c r="A4694" s="28"/>
    </row>
    <row r="4695" spans="1:1" x14ac:dyDescent="0.25">
      <c r="A4695" s="28"/>
    </row>
    <row r="4696" spans="1:1" x14ac:dyDescent="0.25">
      <c r="A4696" s="28"/>
    </row>
    <row r="4697" spans="1:1" x14ac:dyDescent="0.25">
      <c r="A4697" s="28"/>
    </row>
    <row r="4698" spans="1:1" x14ac:dyDescent="0.25">
      <c r="A4698" s="28"/>
    </row>
    <row r="4699" spans="1:1" x14ac:dyDescent="0.25">
      <c r="A4699" s="28"/>
    </row>
    <row r="4700" spans="1:1" x14ac:dyDescent="0.25">
      <c r="A4700" s="28"/>
    </row>
    <row r="4701" spans="1:1" x14ac:dyDescent="0.25">
      <c r="A4701" s="28"/>
    </row>
    <row r="4702" spans="1:1" x14ac:dyDescent="0.25">
      <c r="A4702" s="28"/>
    </row>
    <row r="4703" spans="1:1" x14ac:dyDescent="0.25">
      <c r="A4703" s="28"/>
    </row>
    <row r="4704" spans="1:1" x14ac:dyDescent="0.25">
      <c r="A4704" s="28"/>
    </row>
    <row r="4705" spans="1:1" x14ac:dyDescent="0.25">
      <c r="A4705" s="28"/>
    </row>
    <row r="4706" spans="1:1" x14ac:dyDescent="0.25">
      <c r="A4706" s="28"/>
    </row>
    <row r="4707" spans="1:1" x14ac:dyDescent="0.25">
      <c r="A4707" s="28"/>
    </row>
    <row r="4708" spans="1:1" x14ac:dyDescent="0.25">
      <c r="A4708" s="28"/>
    </row>
    <row r="4709" spans="1:1" x14ac:dyDescent="0.25">
      <c r="A4709" s="28"/>
    </row>
    <row r="4710" spans="1:1" x14ac:dyDescent="0.25">
      <c r="A4710" s="28"/>
    </row>
    <row r="4711" spans="1:1" x14ac:dyDescent="0.25">
      <c r="A4711" s="28"/>
    </row>
    <row r="4712" spans="1:1" x14ac:dyDescent="0.25">
      <c r="A4712" s="28"/>
    </row>
    <row r="4713" spans="1:1" x14ac:dyDescent="0.25">
      <c r="A4713" s="28"/>
    </row>
    <row r="4714" spans="1:1" x14ac:dyDescent="0.25">
      <c r="A4714" s="28"/>
    </row>
    <row r="4715" spans="1:1" x14ac:dyDescent="0.25">
      <c r="A4715" s="28"/>
    </row>
    <row r="4716" spans="1:1" x14ac:dyDescent="0.25">
      <c r="A4716" s="28"/>
    </row>
    <row r="4717" spans="1:1" x14ac:dyDescent="0.25">
      <c r="A4717" s="28"/>
    </row>
    <row r="4718" spans="1:1" x14ac:dyDescent="0.25">
      <c r="A4718" s="28"/>
    </row>
    <row r="4719" spans="1:1" x14ac:dyDescent="0.25">
      <c r="A4719" s="28"/>
    </row>
    <row r="4720" spans="1:1" x14ac:dyDescent="0.25">
      <c r="A4720" s="28"/>
    </row>
    <row r="4721" spans="1:1" x14ac:dyDescent="0.25">
      <c r="A4721" s="28"/>
    </row>
    <row r="4722" spans="1:1" x14ac:dyDescent="0.25">
      <c r="A4722" s="28"/>
    </row>
    <row r="4723" spans="1:1" x14ac:dyDescent="0.25">
      <c r="A4723" s="28"/>
    </row>
    <row r="4724" spans="1:1" x14ac:dyDescent="0.25">
      <c r="A4724" s="28"/>
    </row>
    <row r="4725" spans="1:1" x14ac:dyDescent="0.25">
      <c r="A4725" s="28"/>
    </row>
    <row r="4726" spans="1:1" x14ac:dyDescent="0.25">
      <c r="A4726" s="28"/>
    </row>
    <row r="4727" spans="1:1" x14ac:dyDescent="0.25">
      <c r="A4727" s="28"/>
    </row>
    <row r="4728" spans="1:1" x14ac:dyDescent="0.25">
      <c r="A4728" s="28"/>
    </row>
    <row r="4729" spans="1:1" x14ac:dyDescent="0.25">
      <c r="A4729" s="28"/>
    </row>
    <row r="4730" spans="1:1" x14ac:dyDescent="0.25">
      <c r="A4730" s="28"/>
    </row>
    <row r="4731" spans="1:1" x14ac:dyDescent="0.25">
      <c r="A4731" s="28"/>
    </row>
    <row r="4732" spans="1:1" x14ac:dyDescent="0.25">
      <c r="A4732" s="28"/>
    </row>
    <row r="4733" spans="1:1" x14ac:dyDescent="0.25">
      <c r="A4733" s="28"/>
    </row>
    <row r="4734" spans="1:1" x14ac:dyDescent="0.25">
      <c r="A4734" s="28"/>
    </row>
    <row r="4735" spans="1:1" x14ac:dyDescent="0.25">
      <c r="A4735" s="28"/>
    </row>
    <row r="4736" spans="1:1" x14ac:dyDescent="0.25">
      <c r="A4736" s="28"/>
    </row>
    <row r="4737" spans="1:1" x14ac:dyDescent="0.25">
      <c r="A4737" s="28"/>
    </row>
    <row r="4738" spans="1:1" x14ac:dyDescent="0.25">
      <c r="A4738" s="28"/>
    </row>
    <row r="4739" spans="1:1" x14ac:dyDescent="0.25">
      <c r="A4739" s="28"/>
    </row>
    <row r="4740" spans="1:1" x14ac:dyDescent="0.25">
      <c r="A4740" s="28"/>
    </row>
    <row r="4741" spans="1:1" x14ac:dyDescent="0.25">
      <c r="A4741" s="28"/>
    </row>
    <row r="4742" spans="1:1" x14ac:dyDescent="0.25">
      <c r="A4742" s="28"/>
    </row>
    <row r="4743" spans="1:1" x14ac:dyDescent="0.25">
      <c r="A4743" s="28"/>
    </row>
    <row r="4744" spans="1:1" x14ac:dyDescent="0.25">
      <c r="A4744" s="28"/>
    </row>
    <row r="4745" spans="1:1" x14ac:dyDescent="0.25">
      <c r="A4745" s="28"/>
    </row>
    <row r="4746" spans="1:1" x14ac:dyDescent="0.25">
      <c r="A4746" s="28"/>
    </row>
    <row r="4747" spans="1:1" x14ac:dyDescent="0.25">
      <c r="A4747" s="28"/>
    </row>
    <row r="4748" spans="1:1" x14ac:dyDescent="0.25">
      <c r="A4748" s="28"/>
    </row>
    <row r="4749" spans="1:1" x14ac:dyDescent="0.25">
      <c r="A4749" s="28"/>
    </row>
    <row r="4750" spans="1:1" x14ac:dyDescent="0.25">
      <c r="A4750" s="28"/>
    </row>
    <row r="4751" spans="1:1" x14ac:dyDescent="0.25">
      <c r="A4751" s="28"/>
    </row>
    <row r="4752" spans="1:1" x14ac:dyDescent="0.25">
      <c r="A4752" s="28"/>
    </row>
    <row r="4753" spans="1:1" x14ac:dyDescent="0.25">
      <c r="A4753" s="28"/>
    </row>
    <row r="4754" spans="1:1" x14ac:dyDescent="0.25">
      <c r="A4754" s="28"/>
    </row>
    <row r="4755" spans="1:1" x14ac:dyDescent="0.25">
      <c r="A4755" s="28"/>
    </row>
    <row r="4756" spans="1:1" x14ac:dyDescent="0.25">
      <c r="A4756" s="28"/>
    </row>
    <row r="4757" spans="1:1" x14ac:dyDescent="0.25">
      <c r="A4757" s="28"/>
    </row>
    <row r="4758" spans="1:1" x14ac:dyDescent="0.25">
      <c r="A4758" s="28"/>
    </row>
    <row r="4759" spans="1:1" x14ac:dyDescent="0.25">
      <c r="A4759" s="28"/>
    </row>
    <row r="4760" spans="1:1" x14ac:dyDescent="0.25">
      <c r="A4760" s="28"/>
    </row>
    <row r="4761" spans="1:1" x14ac:dyDescent="0.25">
      <c r="A4761" s="28"/>
    </row>
    <row r="4762" spans="1:1" x14ac:dyDescent="0.25">
      <c r="A4762" s="28"/>
    </row>
    <row r="4763" spans="1:1" x14ac:dyDescent="0.25">
      <c r="A4763" s="28"/>
    </row>
    <row r="4764" spans="1:1" x14ac:dyDescent="0.25">
      <c r="A4764" s="28"/>
    </row>
    <row r="4765" spans="1:1" x14ac:dyDescent="0.25">
      <c r="A4765" s="28"/>
    </row>
    <row r="4766" spans="1:1" x14ac:dyDescent="0.25">
      <c r="A4766" s="28"/>
    </row>
    <row r="4767" spans="1:1" x14ac:dyDescent="0.25">
      <c r="A4767" s="28"/>
    </row>
    <row r="4768" spans="1:1" x14ac:dyDescent="0.25">
      <c r="A4768" s="28"/>
    </row>
    <row r="4769" spans="1:1" x14ac:dyDescent="0.25">
      <c r="A4769" s="28"/>
    </row>
    <row r="4770" spans="1:1" x14ac:dyDescent="0.25">
      <c r="A4770" s="28"/>
    </row>
    <row r="4771" spans="1:1" x14ac:dyDescent="0.25">
      <c r="A4771" s="28"/>
    </row>
    <row r="4772" spans="1:1" x14ac:dyDescent="0.25">
      <c r="A4772" s="28"/>
    </row>
    <row r="4773" spans="1:1" x14ac:dyDescent="0.25">
      <c r="A4773" s="28"/>
    </row>
    <row r="4774" spans="1:1" x14ac:dyDescent="0.25">
      <c r="A4774" s="28"/>
    </row>
    <row r="4775" spans="1:1" x14ac:dyDescent="0.25">
      <c r="A4775" s="28"/>
    </row>
    <row r="4776" spans="1:1" x14ac:dyDescent="0.25">
      <c r="A4776" s="28"/>
    </row>
    <row r="4777" spans="1:1" x14ac:dyDescent="0.25">
      <c r="A4777" s="28"/>
    </row>
    <row r="4778" spans="1:1" x14ac:dyDescent="0.25">
      <c r="A4778" s="28"/>
    </row>
    <row r="4779" spans="1:1" x14ac:dyDescent="0.25">
      <c r="A4779" s="28"/>
    </row>
    <row r="4780" spans="1:1" x14ac:dyDescent="0.25">
      <c r="A4780" s="28"/>
    </row>
    <row r="4781" spans="1:1" x14ac:dyDescent="0.25">
      <c r="A4781" s="28"/>
    </row>
    <row r="4782" spans="1:1" x14ac:dyDescent="0.25">
      <c r="A4782" s="28"/>
    </row>
    <row r="4783" spans="1:1" x14ac:dyDescent="0.25">
      <c r="A4783" s="28"/>
    </row>
    <row r="4784" spans="1:1" x14ac:dyDescent="0.25">
      <c r="A4784" s="28"/>
    </row>
    <row r="4785" spans="1:1" x14ac:dyDescent="0.25">
      <c r="A4785" s="28"/>
    </row>
    <row r="4786" spans="1:1" x14ac:dyDescent="0.25">
      <c r="A4786" s="28"/>
    </row>
    <row r="4787" spans="1:1" x14ac:dyDescent="0.25">
      <c r="A4787" s="28"/>
    </row>
    <row r="4788" spans="1:1" x14ac:dyDescent="0.25">
      <c r="A4788" s="28"/>
    </row>
    <row r="4789" spans="1:1" x14ac:dyDescent="0.25">
      <c r="A4789" s="28"/>
    </row>
    <row r="4790" spans="1:1" x14ac:dyDescent="0.25">
      <c r="A4790" s="28"/>
    </row>
    <row r="4791" spans="1:1" x14ac:dyDescent="0.25">
      <c r="A4791" s="28"/>
    </row>
    <row r="4792" spans="1:1" x14ac:dyDescent="0.25">
      <c r="A4792" s="28"/>
    </row>
    <row r="4793" spans="1:1" x14ac:dyDescent="0.25">
      <c r="A4793" s="28"/>
    </row>
    <row r="4794" spans="1:1" x14ac:dyDescent="0.25">
      <c r="A4794" s="28"/>
    </row>
    <row r="4795" spans="1:1" x14ac:dyDescent="0.25">
      <c r="A4795" s="28"/>
    </row>
    <row r="4796" spans="1:1" x14ac:dyDescent="0.25">
      <c r="A4796" s="28"/>
    </row>
    <row r="4797" spans="1:1" x14ac:dyDescent="0.25">
      <c r="A4797" s="28"/>
    </row>
    <row r="4798" spans="1:1" x14ac:dyDescent="0.25">
      <c r="A4798" s="28"/>
    </row>
    <row r="4799" spans="1:1" x14ac:dyDescent="0.25">
      <c r="A4799" s="28"/>
    </row>
    <row r="4800" spans="1:1" x14ac:dyDescent="0.25">
      <c r="A4800" s="28"/>
    </row>
    <row r="4801" spans="1:1" x14ac:dyDescent="0.25">
      <c r="A4801" s="28"/>
    </row>
    <row r="4802" spans="1:1" x14ac:dyDescent="0.25">
      <c r="A4802" s="28"/>
    </row>
    <row r="4803" spans="1:1" x14ac:dyDescent="0.25">
      <c r="A4803" s="28"/>
    </row>
    <row r="4804" spans="1:1" x14ac:dyDescent="0.25">
      <c r="A4804" s="28"/>
    </row>
    <row r="4805" spans="1:1" x14ac:dyDescent="0.25">
      <c r="A4805" s="28"/>
    </row>
    <row r="4806" spans="1:1" x14ac:dyDescent="0.25">
      <c r="A4806" s="28"/>
    </row>
    <row r="4807" spans="1:1" x14ac:dyDescent="0.25">
      <c r="A4807" s="28"/>
    </row>
    <row r="4808" spans="1:1" x14ac:dyDescent="0.25">
      <c r="A4808" s="28"/>
    </row>
    <row r="4809" spans="1:1" x14ac:dyDescent="0.25">
      <c r="A4809" s="28"/>
    </row>
    <row r="4810" spans="1:1" x14ac:dyDescent="0.25">
      <c r="A4810" s="28"/>
    </row>
    <row r="4811" spans="1:1" x14ac:dyDescent="0.25">
      <c r="A4811" s="28"/>
    </row>
    <row r="4812" spans="1:1" x14ac:dyDescent="0.25">
      <c r="A4812" s="28"/>
    </row>
    <row r="4813" spans="1:1" x14ac:dyDescent="0.25">
      <c r="A4813" s="28"/>
    </row>
    <row r="4814" spans="1:1" x14ac:dyDescent="0.25">
      <c r="A4814" s="28"/>
    </row>
    <row r="4815" spans="1:1" x14ac:dyDescent="0.25">
      <c r="A4815" s="28"/>
    </row>
    <row r="4816" spans="1:1" x14ac:dyDescent="0.25">
      <c r="A4816" s="28"/>
    </row>
    <row r="4817" spans="1:1" x14ac:dyDescent="0.25">
      <c r="A4817" s="28"/>
    </row>
    <row r="4818" spans="1:1" x14ac:dyDescent="0.25">
      <c r="A4818" s="28"/>
    </row>
    <row r="4819" spans="1:1" x14ac:dyDescent="0.25">
      <c r="A4819" s="28"/>
    </row>
    <row r="4820" spans="1:1" x14ac:dyDescent="0.25">
      <c r="A4820" s="28"/>
    </row>
    <row r="4821" spans="1:1" x14ac:dyDescent="0.25">
      <c r="A4821" s="28"/>
    </row>
    <row r="4822" spans="1:1" x14ac:dyDescent="0.25">
      <c r="A4822" s="28"/>
    </row>
    <row r="4823" spans="1:1" x14ac:dyDescent="0.25">
      <c r="A4823" s="28"/>
    </row>
    <row r="4824" spans="1:1" x14ac:dyDescent="0.25">
      <c r="A4824" s="28"/>
    </row>
    <row r="4825" spans="1:1" x14ac:dyDescent="0.25">
      <c r="A4825" s="28"/>
    </row>
    <row r="4826" spans="1:1" x14ac:dyDescent="0.25">
      <c r="A4826" s="28"/>
    </row>
    <row r="4827" spans="1:1" x14ac:dyDescent="0.25">
      <c r="A4827" s="28"/>
    </row>
    <row r="4828" spans="1:1" x14ac:dyDescent="0.25">
      <c r="A4828" s="28"/>
    </row>
    <row r="4829" spans="1:1" x14ac:dyDescent="0.25">
      <c r="A4829" s="28"/>
    </row>
    <row r="4830" spans="1:1" x14ac:dyDescent="0.25">
      <c r="A4830" s="28"/>
    </row>
    <row r="4831" spans="1:1" x14ac:dyDescent="0.25">
      <c r="A4831" s="28"/>
    </row>
    <row r="4832" spans="1:1" x14ac:dyDescent="0.25">
      <c r="A4832" s="28"/>
    </row>
    <row r="4833" spans="1:1" x14ac:dyDescent="0.25">
      <c r="A4833" s="28"/>
    </row>
    <row r="4834" spans="1:1" x14ac:dyDescent="0.25">
      <c r="A4834" s="28"/>
    </row>
    <row r="4835" spans="1:1" x14ac:dyDescent="0.25">
      <c r="A4835" s="28"/>
    </row>
    <row r="4836" spans="1:1" x14ac:dyDescent="0.25">
      <c r="A4836" s="28"/>
    </row>
    <row r="4837" spans="1:1" x14ac:dyDescent="0.25">
      <c r="A4837" s="28"/>
    </row>
    <row r="4838" spans="1:1" x14ac:dyDescent="0.25">
      <c r="A4838" s="28"/>
    </row>
    <row r="4839" spans="1:1" x14ac:dyDescent="0.25">
      <c r="A4839" s="28"/>
    </row>
    <row r="4840" spans="1:1" x14ac:dyDescent="0.25">
      <c r="A4840" s="28"/>
    </row>
    <row r="4841" spans="1:1" x14ac:dyDescent="0.25">
      <c r="A4841" s="28"/>
    </row>
    <row r="4842" spans="1:1" x14ac:dyDescent="0.25">
      <c r="A4842" s="28"/>
    </row>
    <row r="4843" spans="1:1" x14ac:dyDescent="0.25">
      <c r="A4843" s="28"/>
    </row>
    <row r="4844" spans="1:1" x14ac:dyDescent="0.25">
      <c r="A4844" s="28"/>
    </row>
    <row r="4845" spans="1:1" x14ac:dyDescent="0.25">
      <c r="A4845" s="28"/>
    </row>
    <row r="4846" spans="1:1" x14ac:dyDescent="0.25">
      <c r="A4846" s="28"/>
    </row>
    <row r="4847" spans="1:1" x14ac:dyDescent="0.25">
      <c r="A4847" s="28"/>
    </row>
    <row r="4848" spans="1:1" x14ac:dyDescent="0.25">
      <c r="A4848" s="28"/>
    </row>
    <row r="4849" spans="1:1" x14ac:dyDescent="0.25">
      <c r="A4849" s="28"/>
    </row>
    <row r="4850" spans="1:1" x14ac:dyDescent="0.25">
      <c r="A4850" s="28"/>
    </row>
    <row r="4851" spans="1:1" x14ac:dyDescent="0.25">
      <c r="A4851" s="28"/>
    </row>
    <row r="4852" spans="1:1" x14ac:dyDescent="0.25">
      <c r="A4852" s="28"/>
    </row>
    <row r="4853" spans="1:1" x14ac:dyDescent="0.25">
      <c r="A4853" s="28"/>
    </row>
    <row r="4854" spans="1:1" x14ac:dyDescent="0.25">
      <c r="A4854" s="28"/>
    </row>
    <row r="4855" spans="1:1" x14ac:dyDescent="0.25">
      <c r="A4855" s="28"/>
    </row>
    <row r="4856" spans="1:1" x14ac:dyDescent="0.25">
      <c r="A4856" s="28"/>
    </row>
    <row r="4857" spans="1:1" x14ac:dyDescent="0.25">
      <c r="A4857" s="28"/>
    </row>
    <row r="4858" spans="1:1" x14ac:dyDescent="0.25">
      <c r="A4858" s="28"/>
    </row>
    <row r="4859" spans="1:1" x14ac:dyDescent="0.25">
      <c r="A4859" s="28"/>
    </row>
    <row r="4860" spans="1:1" x14ac:dyDescent="0.25">
      <c r="A4860" s="28"/>
    </row>
    <row r="4861" spans="1:1" x14ac:dyDescent="0.25">
      <c r="A4861" s="28"/>
    </row>
    <row r="4862" spans="1:1" x14ac:dyDescent="0.25">
      <c r="A4862" s="28"/>
    </row>
    <row r="4863" spans="1:1" x14ac:dyDescent="0.25">
      <c r="A4863" s="28"/>
    </row>
    <row r="4864" spans="1:1" x14ac:dyDescent="0.25">
      <c r="A4864" s="28"/>
    </row>
    <row r="4865" spans="1:1" x14ac:dyDescent="0.25">
      <c r="A4865" s="28"/>
    </row>
    <row r="4866" spans="1:1" x14ac:dyDescent="0.25">
      <c r="A4866" s="28"/>
    </row>
    <row r="4867" spans="1:1" x14ac:dyDescent="0.25">
      <c r="A4867" s="28"/>
    </row>
    <row r="4868" spans="1:1" x14ac:dyDescent="0.25">
      <c r="A4868" s="28"/>
    </row>
    <row r="4869" spans="1:1" x14ac:dyDescent="0.25">
      <c r="A4869" s="28"/>
    </row>
    <row r="4870" spans="1:1" x14ac:dyDescent="0.25">
      <c r="A4870" s="28"/>
    </row>
    <row r="4871" spans="1:1" x14ac:dyDescent="0.25">
      <c r="A4871" s="28"/>
    </row>
    <row r="4872" spans="1:1" x14ac:dyDescent="0.25">
      <c r="A4872" s="28"/>
    </row>
    <row r="4873" spans="1:1" x14ac:dyDescent="0.25">
      <c r="A4873" s="28"/>
    </row>
    <row r="4874" spans="1:1" x14ac:dyDescent="0.25">
      <c r="A4874" s="28"/>
    </row>
    <row r="4875" spans="1:1" x14ac:dyDescent="0.25">
      <c r="A4875" s="28"/>
    </row>
    <row r="4876" spans="1:1" x14ac:dyDescent="0.25">
      <c r="A4876" s="28"/>
    </row>
    <row r="4877" spans="1:1" x14ac:dyDescent="0.25">
      <c r="A4877" s="28"/>
    </row>
    <row r="4878" spans="1:1" x14ac:dyDescent="0.25">
      <c r="A4878" s="28"/>
    </row>
    <row r="4879" spans="1:1" x14ac:dyDescent="0.25">
      <c r="A4879" s="28"/>
    </row>
    <row r="4880" spans="1:1" x14ac:dyDescent="0.25">
      <c r="A4880" s="28"/>
    </row>
    <row r="4881" spans="1:1" x14ac:dyDescent="0.25">
      <c r="A4881" s="28"/>
    </row>
    <row r="4882" spans="1:1" x14ac:dyDescent="0.25">
      <c r="A4882" s="28"/>
    </row>
    <row r="4883" spans="1:1" x14ac:dyDescent="0.25">
      <c r="A4883" s="28"/>
    </row>
    <row r="4884" spans="1:1" x14ac:dyDescent="0.25">
      <c r="A4884" s="28"/>
    </row>
    <row r="4885" spans="1:1" x14ac:dyDescent="0.25">
      <c r="A4885" s="28"/>
    </row>
    <row r="4886" spans="1:1" x14ac:dyDescent="0.25">
      <c r="A4886" s="28"/>
    </row>
    <row r="4887" spans="1:1" x14ac:dyDescent="0.25">
      <c r="A4887" s="28"/>
    </row>
    <row r="4888" spans="1:1" x14ac:dyDescent="0.25">
      <c r="A4888" s="28"/>
    </row>
    <row r="4889" spans="1:1" x14ac:dyDescent="0.25">
      <c r="A4889" s="28"/>
    </row>
    <row r="4890" spans="1:1" x14ac:dyDescent="0.25">
      <c r="A4890" s="28"/>
    </row>
    <row r="4891" spans="1:1" x14ac:dyDescent="0.25">
      <c r="A4891" s="28"/>
    </row>
    <row r="4892" spans="1:1" x14ac:dyDescent="0.25">
      <c r="A4892" s="28"/>
    </row>
    <row r="4893" spans="1:1" x14ac:dyDescent="0.25">
      <c r="A4893" s="28"/>
    </row>
    <row r="4894" spans="1:1" x14ac:dyDescent="0.25">
      <c r="A4894" s="28"/>
    </row>
    <row r="4895" spans="1:1" x14ac:dyDescent="0.25">
      <c r="A4895" s="28"/>
    </row>
    <row r="4896" spans="1:1" x14ac:dyDescent="0.25">
      <c r="A4896" s="28"/>
    </row>
    <row r="4897" spans="1:1" x14ac:dyDescent="0.25">
      <c r="A4897" s="28"/>
    </row>
    <row r="4898" spans="1:1" x14ac:dyDescent="0.25">
      <c r="A4898" s="28"/>
    </row>
    <row r="4899" spans="1:1" x14ac:dyDescent="0.25">
      <c r="A4899" s="28"/>
    </row>
    <row r="4900" spans="1:1" x14ac:dyDescent="0.25">
      <c r="A4900" s="28"/>
    </row>
    <row r="4901" spans="1:1" x14ac:dyDescent="0.25">
      <c r="A4901" s="28"/>
    </row>
    <row r="4902" spans="1:1" x14ac:dyDescent="0.25">
      <c r="A4902" s="28"/>
    </row>
    <row r="4903" spans="1:1" x14ac:dyDescent="0.25">
      <c r="A4903" s="28"/>
    </row>
    <row r="4904" spans="1:1" x14ac:dyDescent="0.25">
      <c r="A4904" s="28"/>
    </row>
    <row r="4905" spans="1:1" x14ac:dyDescent="0.25">
      <c r="A4905" s="28"/>
    </row>
    <row r="4906" spans="1:1" x14ac:dyDescent="0.25">
      <c r="A4906" s="28"/>
    </row>
    <row r="4907" spans="1:1" x14ac:dyDescent="0.25">
      <c r="A4907" s="28"/>
    </row>
    <row r="4908" spans="1:1" x14ac:dyDescent="0.25">
      <c r="A4908" s="28"/>
    </row>
    <row r="4909" spans="1:1" x14ac:dyDescent="0.25">
      <c r="A4909" s="28"/>
    </row>
    <row r="4910" spans="1:1" x14ac:dyDescent="0.25">
      <c r="A4910" s="28"/>
    </row>
    <row r="4911" spans="1:1" x14ac:dyDescent="0.25">
      <c r="A4911" s="28"/>
    </row>
    <row r="4912" spans="1:1" x14ac:dyDescent="0.25">
      <c r="A4912" s="28"/>
    </row>
    <row r="4913" spans="1:1" x14ac:dyDescent="0.25">
      <c r="A4913" s="28"/>
    </row>
    <row r="4914" spans="1:1" x14ac:dyDescent="0.25">
      <c r="A4914" s="28"/>
    </row>
    <row r="4915" spans="1:1" x14ac:dyDescent="0.25">
      <c r="A4915" s="28"/>
    </row>
    <row r="4916" spans="1:1" x14ac:dyDescent="0.25">
      <c r="A4916" s="28"/>
    </row>
    <row r="4917" spans="1:1" x14ac:dyDescent="0.25">
      <c r="A4917" s="28"/>
    </row>
    <row r="4918" spans="1:1" x14ac:dyDescent="0.25">
      <c r="A4918" s="28"/>
    </row>
    <row r="4919" spans="1:1" x14ac:dyDescent="0.25">
      <c r="A4919" s="28"/>
    </row>
    <row r="4920" spans="1:1" x14ac:dyDescent="0.25">
      <c r="A4920" s="28"/>
    </row>
    <row r="4921" spans="1:1" x14ac:dyDescent="0.25">
      <c r="A4921" s="28"/>
    </row>
    <row r="4922" spans="1:1" x14ac:dyDescent="0.25">
      <c r="A4922" s="28"/>
    </row>
    <row r="4923" spans="1:1" x14ac:dyDescent="0.25">
      <c r="A4923" s="28"/>
    </row>
    <row r="4924" spans="1:1" x14ac:dyDescent="0.25">
      <c r="A4924" s="28"/>
    </row>
    <row r="4925" spans="1:1" x14ac:dyDescent="0.25">
      <c r="A4925" s="28"/>
    </row>
    <row r="4926" spans="1:1" x14ac:dyDescent="0.25">
      <c r="A4926" s="28"/>
    </row>
    <row r="4927" spans="1:1" x14ac:dyDescent="0.25">
      <c r="A4927" s="28"/>
    </row>
    <row r="4928" spans="1:1" x14ac:dyDescent="0.25">
      <c r="A4928" s="28"/>
    </row>
    <row r="4929" spans="1:1" x14ac:dyDescent="0.25">
      <c r="A4929" s="28"/>
    </row>
    <row r="4930" spans="1:1" x14ac:dyDescent="0.25">
      <c r="A4930" s="28"/>
    </row>
    <row r="4931" spans="1:1" x14ac:dyDescent="0.25">
      <c r="A4931" s="28"/>
    </row>
    <row r="4932" spans="1:1" x14ac:dyDescent="0.25">
      <c r="A4932" s="28"/>
    </row>
    <row r="4933" spans="1:1" x14ac:dyDescent="0.25">
      <c r="A4933" s="28"/>
    </row>
    <row r="4934" spans="1:1" x14ac:dyDescent="0.25">
      <c r="A4934" s="28"/>
    </row>
    <row r="4935" spans="1:1" x14ac:dyDescent="0.25">
      <c r="A4935" s="28"/>
    </row>
    <row r="4936" spans="1:1" x14ac:dyDescent="0.25">
      <c r="A4936" s="28"/>
    </row>
    <row r="4937" spans="1:1" x14ac:dyDescent="0.25">
      <c r="A4937" s="28"/>
    </row>
    <row r="4938" spans="1:1" x14ac:dyDescent="0.25">
      <c r="A4938" s="28"/>
    </row>
    <row r="4939" spans="1:1" x14ac:dyDescent="0.25">
      <c r="A4939" s="28"/>
    </row>
    <row r="4940" spans="1:1" x14ac:dyDescent="0.25">
      <c r="A4940" s="28"/>
    </row>
    <row r="4941" spans="1:1" x14ac:dyDescent="0.25">
      <c r="A4941" s="28"/>
    </row>
    <row r="4942" spans="1:1" x14ac:dyDescent="0.25">
      <c r="A4942" s="28"/>
    </row>
    <row r="4943" spans="1:1" x14ac:dyDescent="0.25">
      <c r="A4943" s="28"/>
    </row>
    <row r="4944" spans="1:1" x14ac:dyDescent="0.25">
      <c r="A4944" s="28"/>
    </row>
    <row r="4945" spans="1:1" x14ac:dyDescent="0.25">
      <c r="A4945" s="28"/>
    </row>
    <row r="4946" spans="1:1" x14ac:dyDescent="0.25">
      <c r="A4946" s="28"/>
    </row>
    <row r="4947" spans="1:1" x14ac:dyDescent="0.25">
      <c r="A4947" s="28"/>
    </row>
    <row r="4948" spans="1:1" x14ac:dyDescent="0.25">
      <c r="A4948" s="28"/>
    </row>
    <row r="4949" spans="1:1" x14ac:dyDescent="0.25">
      <c r="A4949" s="28"/>
    </row>
    <row r="4950" spans="1:1" x14ac:dyDescent="0.25">
      <c r="A4950" s="28"/>
    </row>
    <row r="4951" spans="1:1" x14ac:dyDescent="0.25">
      <c r="A4951" s="28"/>
    </row>
    <row r="4952" spans="1:1" x14ac:dyDescent="0.25">
      <c r="A4952" s="28"/>
    </row>
    <row r="4953" spans="1:1" x14ac:dyDescent="0.25">
      <c r="A4953" s="28"/>
    </row>
    <row r="4954" spans="1:1" x14ac:dyDescent="0.25">
      <c r="A4954" s="28"/>
    </row>
    <row r="4955" spans="1:1" x14ac:dyDescent="0.25">
      <c r="A4955" s="28"/>
    </row>
    <row r="4956" spans="1:1" x14ac:dyDescent="0.25">
      <c r="A4956" s="28"/>
    </row>
    <row r="4957" spans="1:1" x14ac:dyDescent="0.25">
      <c r="A4957" s="28"/>
    </row>
    <row r="4958" spans="1:1" x14ac:dyDescent="0.25">
      <c r="A4958" s="28"/>
    </row>
    <row r="4959" spans="1:1" x14ac:dyDescent="0.25">
      <c r="A4959" s="28"/>
    </row>
    <row r="4960" spans="1:1" x14ac:dyDescent="0.25">
      <c r="A4960" s="28"/>
    </row>
    <row r="4961" spans="1:1" x14ac:dyDescent="0.25">
      <c r="A4961" s="28"/>
    </row>
    <row r="4962" spans="1:1" x14ac:dyDescent="0.25">
      <c r="A4962" s="28"/>
    </row>
    <row r="4963" spans="1:1" x14ac:dyDescent="0.25">
      <c r="A4963" s="28"/>
    </row>
    <row r="4964" spans="1:1" x14ac:dyDescent="0.25">
      <c r="A4964" s="28"/>
    </row>
    <row r="4965" spans="1:1" x14ac:dyDescent="0.25">
      <c r="A4965" s="28"/>
    </row>
    <row r="4966" spans="1:1" x14ac:dyDescent="0.25">
      <c r="A4966" s="28"/>
    </row>
    <row r="4967" spans="1:1" x14ac:dyDescent="0.25">
      <c r="A4967" s="28"/>
    </row>
    <row r="4968" spans="1:1" x14ac:dyDescent="0.25">
      <c r="A4968" s="28"/>
    </row>
    <row r="4969" spans="1:1" x14ac:dyDescent="0.25">
      <c r="A4969" s="28"/>
    </row>
    <row r="4970" spans="1:1" x14ac:dyDescent="0.25">
      <c r="A4970" s="28"/>
    </row>
    <row r="4971" spans="1:1" x14ac:dyDescent="0.25">
      <c r="A4971" s="28"/>
    </row>
    <row r="4972" spans="1:1" x14ac:dyDescent="0.25">
      <c r="A4972" s="28"/>
    </row>
    <row r="4973" spans="1:1" x14ac:dyDescent="0.25">
      <c r="A4973" s="28"/>
    </row>
    <row r="4974" spans="1:1" x14ac:dyDescent="0.25">
      <c r="A4974" s="28"/>
    </row>
    <row r="4975" spans="1:1" x14ac:dyDescent="0.25">
      <c r="A4975" s="28"/>
    </row>
    <row r="4976" spans="1:1" x14ac:dyDescent="0.25">
      <c r="A4976" s="28"/>
    </row>
    <row r="4977" spans="1:1" x14ac:dyDescent="0.25">
      <c r="A4977" s="28"/>
    </row>
    <row r="4978" spans="1:1" x14ac:dyDescent="0.25">
      <c r="A4978" s="28"/>
    </row>
    <row r="4979" spans="1:1" x14ac:dyDescent="0.25">
      <c r="A4979" s="28"/>
    </row>
    <row r="4980" spans="1:1" x14ac:dyDescent="0.25">
      <c r="A4980" s="28"/>
    </row>
    <row r="4981" spans="1:1" x14ac:dyDescent="0.25">
      <c r="A4981" s="28"/>
    </row>
    <row r="4982" spans="1:1" x14ac:dyDescent="0.25">
      <c r="A4982" s="28"/>
    </row>
    <row r="4983" spans="1:1" x14ac:dyDescent="0.25">
      <c r="A4983" s="28"/>
    </row>
    <row r="4984" spans="1:1" x14ac:dyDescent="0.25">
      <c r="A4984" s="28"/>
    </row>
    <row r="4985" spans="1:1" x14ac:dyDescent="0.25">
      <c r="A4985" s="28"/>
    </row>
    <row r="4986" spans="1:1" x14ac:dyDescent="0.25">
      <c r="A4986" s="28"/>
    </row>
    <row r="4987" spans="1:1" x14ac:dyDescent="0.25">
      <c r="A4987" s="28"/>
    </row>
    <row r="4988" spans="1:1" x14ac:dyDescent="0.25">
      <c r="A4988" s="28"/>
    </row>
    <row r="4989" spans="1:1" x14ac:dyDescent="0.25">
      <c r="A4989" s="28"/>
    </row>
    <row r="4990" spans="1:1" x14ac:dyDescent="0.25">
      <c r="A4990" s="28"/>
    </row>
    <row r="4991" spans="1:1" x14ac:dyDescent="0.25">
      <c r="A4991" s="28"/>
    </row>
    <row r="4992" spans="1:1" x14ac:dyDescent="0.25">
      <c r="A4992" s="28"/>
    </row>
    <row r="4993" spans="1:1" x14ac:dyDescent="0.25">
      <c r="A4993" s="28"/>
    </row>
    <row r="4994" spans="1:1" x14ac:dyDescent="0.25">
      <c r="A4994" s="28"/>
    </row>
    <row r="4995" spans="1:1" x14ac:dyDescent="0.25">
      <c r="A4995" s="28"/>
    </row>
    <row r="4996" spans="1:1" x14ac:dyDescent="0.25">
      <c r="A4996" s="28"/>
    </row>
    <row r="4997" spans="1:1" x14ac:dyDescent="0.25">
      <c r="A4997" s="28"/>
    </row>
    <row r="4998" spans="1:1" x14ac:dyDescent="0.25">
      <c r="A4998" s="28"/>
    </row>
    <row r="4999" spans="1:1" x14ac:dyDescent="0.25">
      <c r="A4999" s="28"/>
    </row>
    <row r="5000" spans="1:1" x14ac:dyDescent="0.25">
      <c r="A5000" s="28"/>
    </row>
    <row r="5001" spans="1:1" x14ac:dyDescent="0.25">
      <c r="A5001" s="28"/>
    </row>
    <row r="5002" spans="1:1" x14ac:dyDescent="0.25">
      <c r="A5002" s="28"/>
    </row>
    <row r="5003" spans="1:1" x14ac:dyDescent="0.25">
      <c r="A5003" s="28"/>
    </row>
    <row r="5004" spans="1:1" x14ac:dyDescent="0.25">
      <c r="A5004" s="28"/>
    </row>
    <row r="5005" spans="1:1" x14ac:dyDescent="0.25">
      <c r="A5005" s="28"/>
    </row>
    <row r="5006" spans="1:1" x14ac:dyDescent="0.25">
      <c r="A5006" s="28"/>
    </row>
    <row r="5007" spans="1:1" x14ac:dyDescent="0.25">
      <c r="A5007" s="28"/>
    </row>
    <row r="5008" spans="1:1" x14ac:dyDescent="0.25">
      <c r="A5008" s="28"/>
    </row>
    <row r="5009" spans="1:1" x14ac:dyDescent="0.25">
      <c r="A5009" s="28"/>
    </row>
    <row r="5010" spans="1:1" x14ac:dyDescent="0.25">
      <c r="A5010" s="28"/>
    </row>
    <row r="5011" spans="1:1" x14ac:dyDescent="0.25">
      <c r="A5011" s="28"/>
    </row>
    <row r="5012" spans="1:1" x14ac:dyDescent="0.25">
      <c r="A5012" s="28"/>
    </row>
    <row r="5013" spans="1:1" x14ac:dyDescent="0.25">
      <c r="A5013" s="28"/>
    </row>
    <row r="5014" spans="1:1" x14ac:dyDescent="0.25">
      <c r="A5014" s="28"/>
    </row>
    <row r="5015" spans="1:1" x14ac:dyDescent="0.25">
      <c r="A5015" s="28"/>
    </row>
    <row r="5016" spans="1:1" x14ac:dyDescent="0.25">
      <c r="A5016" s="28"/>
    </row>
    <row r="5017" spans="1:1" x14ac:dyDescent="0.25">
      <c r="A5017" s="28"/>
    </row>
    <row r="5018" spans="1:1" x14ac:dyDescent="0.25">
      <c r="A5018" s="28"/>
    </row>
    <row r="5019" spans="1:1" x14ac:dyDescent="0.25">
      <c r="A5019" s="28"/>
    </row>
    <row r="5020" spans="1:1" x14ac:dyDescent="0.25">
      <c r="A5020" s="28"/>
    </row>
    <row r="5021" spans="1:1" x14ac:dyDescent="0.25">
      <c r="A5021" s="28"/>
    </row>
    <row r="5022" spans="1:1" x14ac:dyDescent="0.25">
      <c r="A5022" s="28"/>
    </row>
    <row r="5023" spans="1:1" x14ac:dyDescent="0.25">
      <c r="A5023" s="28"/>
    </row>
    <row r="5024" spans="1:1" x14ac:dyDescent="0.25">
      <c r="A5024" s="28"/>
    </row>
    <row r="5025" spans="1:1" x14ac:dyDescent="0.25">
      <c r="A5025" s="28"/>
    </row>
    <row r="5026" spans="1:1" x14ac:dyDescent="0.25">
      <c r="A5026" s="28"/>
    </row>
    <row r="5027" spans="1:1" x14ac:dyDescent="0.25">
      <c r="A5027" s="28"/>
    </row>
    <row r="5028" spans="1:1" x14ac:dyDescent="0.25">
      <c r="A5028" s="28"/>
    </row>
    <row r="5029" spans="1:1" x14ac:dyDescent="0.25">
      <c r="A5029" s="28"/>
    </row>
    <row r="5030" spans="1:1" x14ac:dyDescent="0.25">
      <c r="A5030" s="28"/>
    </row>
    <row r="5031" spans="1:1" x14ac:dyDescent="0.25">
      <c r="A5031" s="28"/>
    </row>
    <row r="5032" spans="1:1" x14ac:dyDescent="0.25">
      <c r="A5032" s="28"/>
    </row>
    <row r="5033" spans="1:1" x14ac:dyDescent="0.25">
      <c r="A5033" s="28"/>
    </row>
    <row r="5034" spans="1:1" x14ac:dyDescent="0.25">
      <c r="A5034" s="28"/>
    </row>
    <row r="5035" spans="1:1" x14ac:dyDescent="0.25">
      <c r="A5035" s="28"/>
    </row>
    <row r="5036" spans="1:1" x14ac:dyDescent="0.25">
      <c r="A5036" s="28"/>
    </row>
    <row r="5037" spans="1:1" x14ac:dyDescent="0.25">
      <c r="A5037" s="28"/>
    </row>
    <row r="5038" spans="1:1" x14ac:dyDescent="0.25">
      <c r="A5038" s="28"/>
    </row>
    <row r="5039" spans="1:1" x14ac:dyDescent="0.25">
      <c r="A5039" s="28"/>
    </row>
    <row r="5040" spans="1:1" x14ac:dyDescent="0.25">
      <c r="A5040" s="28"/>
    </row>
    <row r="5041" spans="1:1" x14ac:dyDescent="0.25">
      <c r="A5041" s="28"/>
    </row>
    <row r="5042" spans="1:1" x14ac:dyDescent="0.25">
      <c r="A5042" s="28"/>
    </row>
    <row r="5043" spans="1:1" x14ac:dyDescent="0.25">
      <c r="A5043" s="28"/>
    </row>
    <row r="5044" spans="1:1" x14ac:dyDescent="0.25">
      <c r="A5044" s="28"/>
    </row>
    <row r="5045" spans="1:1" x14ac:dyDescent="0.25">
      <c r="A5045" s="28"/>
    </row>
    <row r="5046" spans="1:1" x14ac:dyDescent="0.25">
      <c r="A5046" s="28"/>
    </row>
    <row r="5047" spans="1:1" x14ac:dyDescent="0.25">
      <c r="A5047" s="28"/>
    </row>
    <row r="5048" spans="1:1" x14ac:dyDescent="0.25">
      <c r="A5048" s="28"/>
    </row>
    <row r="5049" spans="1:1" x14ac:dyDescent="0.25">
      <c r="A5049" s="28"/>
    </row>
    <row r="5050" spans="1:1" x14ac:dyDescent="0.25">
      <c r="A5050" s="28"/>
    </row>
    <row r="5051" spans="1:1" x14ac:dyDescent="0.25">
      <c r="A5051" s="28"/>
    </row>
    <row r="5052" spans="1:1" x14ac:dyDescent="0.25">
      <c r="A5052" s="28"/>
    </row>
    <row r="5053" spans="1:1" x14ac:dyDescent="0.25">
      <c r="A5053" s="28"/>
    </row>
    <row r="5054" spans="1:1" x14ac:dyDescent="0.25">
      <c r="A5054" s="28"/>
    </row>
    <row r="5055" spans="1:1" x14ac:dyDescent="0.25">
      <c r="A5055" s="28"/>
    </row>
    <row r="5056" spans="1:1" x14ac:dyDescent="0.25">
      <c r="A5056" s="28"/>
    </row>
    <row r="5057" spans="1:1" x14ac:dyDescent="0.25">
      <c r="A5057" s="28"/>
    </row>
    <row r="5058" spans="1:1" x14ac:dyDescent="0.25">
      <c r="A5058" s="28"/>
    </row>
    <row r="5059" spans="1:1" x14ac:dyDescent="0.25">
      <c r="A5059" s="28"/>
    </row>
    <row r="5060" spans="1:1" x14ac:dyDescent="0.25">
      <c r="A5060" s="28"/>
    </row>
    <row r="5061" spans="1:1" x14ac:dyDescent="0.25">
      <c r="A5061" s="28"/>
    </row>
    <row r="5062" spans="1:1" x14ac:dyDescent="0.25">
      <c r="A5062" s="28"/>
    </row>
    <row r="5063" spans="1:1" x14ac:dyDescent="0.25">
      <c r="A5063" s="28"/>
    </row>
    <row r="5064" spans="1:1" x14ac:dyDescent="0.25">
      <c r="A5064" s="28"/>
    </row>
    <row r="5065" spans="1:1" x14ac:dyDescent="0.25">
      <c r="A5065" s="28"/>
    </row>
    <row r="5066" spans="1:1" x14ac:dyDescent="0.25">
      <c r="A5066" s="28"/>
    </row>
    <row r="5067" spans="1:1" x14ac:dyDescent="0.25">
      <c r="A5067" s="28"/>
    </row>
    <row r="5068" spans="1:1" x14ac:dyDescent="0.25">
      <c r="A5068" s="28"/>
    </row>
    <row r="5069" spans="1:1" x14ac:dyDescent="0.25">
      <c r="A5069" s="28"/>
    </row>
    <row r="5070" spans="1:1" x14ac:dyDescent="0.25">
      <c r="A5070" s="28"/>
    </row>
    <row r="5071" spans="1:1" x14ac:dyDescent="0.25">
      <c r="A5071" s="28"/>
    </row>
    <row r="5072" spans="1:1" x14ac:dyDescent="0.25">
      <c r="A5072" s="28"/>
    </row>
    <row r="5073" spans="1:1" x14ac:dyDescent="0.25">
      <c r="A5073" s="28"/>
    </row>
    <row r="5074" spans="1:1" x14ac:dyDescent="0.25">
      <c r="A5074" s="28"/>
    </row>
    <row r="5075" spans="1:1" x14ac:dyDescent="0.25">
      <c r="A5075" s="28"/>
    </row>
    <row r="5076" spans="1:1" x14ac:dyDescent="0.25">
      <c r="A5076" s="28"/>
    </row>
    <row r="5077" spans="1:1" x14ac:dyDescent="0.25">
      <c r="A5077" s="28"/>
    </row>
    <row r="5078" spans="1:1" x14ac:dyDescent="0.25">
      <c r="A5078" s="28"/>
    </row>
    <row r="5079" spans="1:1" x14ac:dyDescent="0.25">
      <c r="A5079" s="28"/>
    </row>
    <row r="5080" spans="1:1" x14ac:dyDescent="0.25">
      <c r="A5080" s="28"/>
    </row>
    <row r="5081" spans="1:1" x14ac:dyDescent="0.25">
      <c r="A5081" s="28"/>
    </row>
    <row r="5082" spans="1:1" x14ac:dyDescent="0.25">
      <c r="A5082" s="28"/>
    </row>
    <row r="5083" spans="1:1" x14ac:dyDescent="0.25">
      <c r="A5083" s="28"/>
    </row>
    <row r="5084" spans="1:1" x14ac:dyDescent="0.25">
      <c r="A5084" s="28"/>
    </row>
    <row r="5085" spans="1:1" x14ac:dyDescent="0.25">
      <c r="A5085" s="28"/>
    </row>
    <row r="5086" spans="1:1" x14ac:dyDescent="0.25">
      <c r="A5086" s="28"/>
    </row>
    <row r="5087" spans="1:1" x14ac:dyDescent="0.25">
      <c r="A5087" s="28"/>
    </row>
    <row r="5088" spans="1:1" x14ac:dyDescent="0.25">
      <c r="A5088" s="28"/>
    </row>
    <row r="5089" spans="1:1" x14ac:dyDescent="0.25">
      <c r="A5089" s="28"/>
    </row>
    <row r="5090" spans="1:1" x14ac:dyDescent="0.25">
      <c r="A5090" s="28"/>
    </row>
    <row r="5091" spans="1:1" x14ac:dyDescent="0.25">
      <c r="A5091" s="28"/>
    </row>
    <row r="5092" spans="1:1" x14ac:dyDescent="0.25">
      <c r="A5092" s="28"/>
    </row>
    <row r="5093" spans="1:1" x14ac:dyDescent="0.25">
      <c r="A5093" s="28"/>
    </row>
    <row r="5094" spans="1:1" x14ac:dyDescent="0.25">
      <c r="A5094" s="28"/>
    </row>
    <row r="5095" spans="1:1" x14ac:dyDescent="0.25">
      <c r="A5095" s="28"/>
    </row>
    <row r="5096" spans="1:1" x14ac:dyDescent="0.25">
      <c r="A5096" s="28"/>
    </row>
    <row r="5097" spans="1:1" x14ac:dyDescent="0.25">
      <c r="A5097" s="28"/>
    </row>
    <row r="5098" spans="1:1" x14ac:dyDescent="0.25">
      <c r="A5098" s="28"/>
    </row>
    <row r="5099" spans="1:1" x14ac:dyDescent="0.25">
      <c r="A5099" s="28"/>
    </row>
    <row r="5100" spans="1:1" x14ac:dyDescent="0.25">
      <c r="A5100" s="28"/>
    </row>
    <row r="5101" spans="1:1" x14ac:dyDescent="0.25">
      <c r="A5101" s="28"/>
    </row>
    <row r="5102" spans="1:1" x14ac:dyDescent="0.25">
      <c r="A5102" s="28"/>
    </row>
    <row r="5103" spans="1:1" x14ac:dyDescent="0.25">
      <c r="A5103" s="28"/>
    </row>
    <row r="5104" spans="1:1" x14ac:dyDescent="0.25">
      <c r="A5104" s="28"/>
    </row>
    <row r="5105" spans="1:1" x14ac:dyDescent="0.25">
      <c r="A5105" s="28"/>
    </row>
    <row r="5106" spans="1:1" x14ac:dyDescent="0.25">
      <c r="A5106" s="28"/>
    </row>
    <row r="5107" spans="1:1" x14ac:dyDescent="0.25">
      <c r="A5107" s="28"/>
    </row>
    <row r="5108" spans="1:1" x14ac:dyDescent="0.25">
      <c r="A5108" s="28"/>
    </row>
    <row r="5109" spans="1:1" x14ac:dyDescent="0.25">
      <c r="A5109" s="28"/>
    </row>
    <row r="5110" spans="1:1" x14ac:dyDescent="0.25">
      <c r="A5110" s="28"/>
    </row>
    <row r="5111" spans="1:1" x14ac:dyDescent="0.25">
      <c r="A5111" s="28"/>
    </row>
    <row r="5112" spans="1:1" x14ac:dyDescent="0.25">
      <c r="A5112" s="28"/>
    </row>
    <row r="5113" spans="1:1" x14ac:dyDescent="0.25">
      <c r="A5113" s="28"/>
    </row>
    <row r="5114" spans="1:1" x14ac:dyDescent="0.25">
      <c r="A5114" s="28"/>
    </row>
    <row r="5115" spans="1:1" x14ac:dyDescent="0.25">
      <c r="A5115" s="28"/>
    </row>
    <row r="5116" spans="1:1" x14ac:dyDescent="0.25">
      <c r="A5116" s="28"/>
    </row>
    <row r="5117" spans="1:1" x14ac:dyDescent="0.25">
      <c r="A5117" s="28"/>
    </row>
    <row r="5118" spans="1:1" x14ac:dyDescent="0.25">
      <c r="A5118" s="28"/>
    </row>
    <row r="5119" spans="1:1" x14ac:dyDescent="0.25">
      <c r="A5119" s="28"/>
    </row>
    <row r="5120" spans="1:1" x14ac:dyDescent="0.25">
      <c r="A5120" s="28"/>
    </row>
    <row r="5121" spans="1:1" x14ac:dyDescent="0.25">
      <c r="A5121" s="28"/>
    </row>
    <row r="5122" spans="1:1" x14ac:dyDescent="0.25">
      <c r="A5122" s="28"/>
    </row>
    <row r="5123" spans="1:1" x14ac:dyDescent="0.25">
      <c r="A5123" s="28"/>
    </row>
    <row r="5124" spans="1:1" x14ac:dyDescent="0.25">
      <c r="A5124" s="28"/>
    </row>
    <row r="5125" spans="1:1" x14ac:dyDescent="0.25">
      <c r="A5125" s="28"/>
    </row>
    <row r="5126" spans="1:1" x14ac:dyDescent="0.25">
      <c r="A5126" s="28"/>
    </row>
    <row r="5127" spans="1:1" x14ac:dyDescent="0.25">
      <c r="A5127" s="28"/>
    </row>
    <row r="5128" spans="1:1" x14ac:dyDescent="0.25">
      <c r="A5128" s="28"/>
    </row>
    <row r="5129" spans="1:1" x14ac:dyDescent="0.25">
      <c r="A5129" s="28"/>
    </row>
    <row r="5130" spans="1:1" x14ac:dyDescent="0.25">
      <c r="A5130" s="28"/>
    </row>
    <row r="5131" spans="1:1" x14ac:dyDescent="0.25">
      <c r="A5131" s="28"/>
    </row>
    <row r="5132" spans="1:1" x14ac:dyDescent="0.25">
      <c r="A5132" s="28"/>
    </row>
    <row r="5133" spans="1:1" x14ac:dyDescent="0.25">
      <c r="A5133" s="28"/>
    </row>
    <row r="5134" spans="1:1" x14ac:dyDescent="0.25">
      <c r="A5134" s="28"/>
    </row>
    <row r="5135" spans="1:1" x14ac:dyDescent="0.25">
      <c r="A5135" s="28"/>
    </row>
    <row r="5136" spans="1:1" x14ac:dyDescent="0.25">
      <c r="A5136" s="28"/>
    </row>
    <row r="5137" spans="1:1" x14ac:dyDescent="0.25">
      <c r="A5137" s="28"/>
    </row>
    <row r="5138" spans="1:1" x14ac:dyDescent="0.25">
      <c r="A5138" s="28"/>
    </row>
    <row r="5139" spans="1:1" x14ac:dyDescent="0.25">
      <c r="A5139" s="28"/>
    </row>
    <row r="5140" spans="1:1" x14ac:dyDescent="0.25">
      <c r="A5140" s="28"/>
    </row>
    <row r="5141" spans="1:1" x14ac:dyDescent="0.25">
      <c r="A5141" s="28"/>
    </row>
    <row r="5142" spans="1:1" x14ac:dyDescent="0.25">
      <c r="A5142" s="28"/>
    </row>
    <row r="5143" spans="1:1" x14ac:dyDescent="0.25">
      <c r="A5143" s="28"/>
    </row>
    <row r="5144" spans="1:1" x14ac:dyDescent="0.25">
      <c r="A5144" s="28"/>
    </row>
    <row r="5145" spans="1:1" x14ac:dyDescent="0.25">
      <c r="A5145" s="28"/>
    </row>
    <row r="5146" spans="1:1" x14ac:dyDescent="0.25">
      <c r="A5146" s="28"/>
    </row>
    <row r="5147" spans="1:1" x14ac:dyDescent="0.25">
      <c r="A5147" s="28"/>
    </row>
    <row r="5148" spans="1:1" x14ac:dyDescent="0.25">
      <c r="A5148" s="28"/>
    </row>
    <row r="5149" spans="1:1" x14ac:dyDescent="0.25">
      <c r="A5149" s="28"/>
    </row>
    <row r="5150" spans="1:1" x14ac:dyDescent="0.25">
      <c r="A5150" s="28"/>
    </row>
    <row r="5151" spans="1:1" x14ac:dyDescent="0.25">
      <c r="A5151" s="28"/>
    </row>
    <row r="5152" spans="1:1" x14ac:dyDescent="0.25">
      <c r="A5152" s="28"/>
    </row>
    <row r="5153" spans="1:1" x14ac:dyDescent="0.25">
      <c r="A5153" s="28"/>
    </row>
    <row r="5154" spans="1:1" x14ac:dyDescent="0.25">
      <c r="A5154" s="28"/>
    </row>
    <row r="5155" spans="1:1" x14ac:dyDescent="0.25">
      <c r="A5155" s="28"/>
    </row>
    <row r="5156" spans="1:1" x14ac:dyDescent="0.25">
      <c r="A5156" s="28"/>
    </row>
    <row r="5157" spans="1:1" x14ac:dyDescent="0.25">
      <c r="A5157" s="28"/>
    </row>
    <row r="5158" spans="1:1" x14ac:dyDescent="0.25">
      <c r="A5158" s="28"/>
    </row>
    <row r="5159" spans="1:1" x14ac:dyDescent="0.25">
      <c r="A5159" s="28"/>
    </row>
    <row r="5160" spans="1:1" x14ac:dyDescent="0.25">
      <c r="A5160" s="28"/>
    </row>
    <row r="5161" spans="1:1" x14ac:dyDescent="0.25">
      <c r="A5161" s="28"/>
    </row>
    <row r="5162" spans="1:1" x14ac:dyDescent="0.25">
      <c r="A5162" s="28"/>
    </row>
    <row r="5163" spans="1:1" x14ac:dyDescent="0.25">
      <c r="A5163" s="28"/>
    </row>
    <row r="5164" spans="1:1" x14ac:dyDescent="0.25">
      <c r="A5164" s="28"/>
    </row>
    <row r="5165" spans="1:1" x14ac:dyDescent="0.25">
      <c r="A5165" s="28"/>
    </row>
    <row r="5166" spans="1:1" x14ac:dyDescent="0.25">
      <c r="A5166" s="28"/>
    </row>
    <row r="5167" spans="1:1" x14ac:dyDescent="0.25">
      <c r="A5167" s="28"/>
    </row>
    <row r="5168" spans="1:1" x14ac:dyDescent="0.25">
      <c r="A5168" s="28"/>
    </row>
    <row r="5169" spans="1:1" x14ac:dyDescent="0.25">
      <c r="A5169" s="28"/>
    </row>
    <row r="5170" spans="1:1" x14ac:dyDescent="0.25">
      <c r="A5170" s="28"/>
    </row>
    <row r="5171" spans="1:1" x14ac:dyDescent="0.25">
      <c r="A5171" s="28"/>
    </row>
    <row r="5172" spans="1:1" x14ac:dyDescent="0.25">
      <c r="A5172" s="28"/>
    </row>
    <row r="5173" spans="1:1" x14ac:dyDescent="0.25">
      <c r="A5173" s="28"/>
    </row>
    <row r="5174" spans="1:1" x14ac:dyDescent="0.25">
      <c r="A5174" s="28"/>
    </row>
    <row r="5175" spans="1:1" x14ac:dyDescent="0.25">
      <c r="A5175" s="28"/>
    </row>
    <row r="5176" spans="1:1" x14ac:dyDescent="0.25">
      <c r="A5176" s="28"/>
    </row>
    <row r="5177" spans="1:1" x14ac:dyDescent="0.25">
      <c r="A5177" s="28"/>
    </row>
    <row r="5178" spans="1:1" x14ac:dyDescent="0.25">
      <c r="A5178" s="28"/>
    </row>
    <row r="5179" spans="1:1" x14ac:dyDescent="0.25">
      <c r="A5179" s="28"/>
    </row>
    <row r="5180" spans="1:1" x14ac:dyDescent="0.25">
      <c r="A5180" s="28"/>
    </row>
    <row r="5181" spans="1:1" x14ac:dyDescent="0.25">
      <c r="A5181" s="28"/>
    </row>
    <row r="5182" spans="1:1" x14ac:dyDescent="0.25">
      <c r="A5182" s="28"/>
    </row>
    <row r="5183" spans="1:1" x14ac:dyDescent="0.25">
      <c r="A5183" s="28"/>
    </row>
    <row r="5184" spans="1:1" x14ac:dyDescent="0.25">
      <c r="A5184" s="28"/>
    </row>
    <row r="5185" spans="1:1" x14ac:dyDescent="0.25">
      <c r="A5185" s="28"/>
    </row>
    <row r="5186" spans="1:1" x14ac:dyDescent="0.25">
      <c r="A5186" s="28"/>
    </row>
    <row r="5187" spans="1:1" x14ac:dyDescent="0.25">
      <c r="A5187" s="28"/>
    </row>
    <row r="5188" spans="1:1" x14ac:dyDescent="0.25">
      <c r="A5188" s="28"/>
    </row>
    <row r="5189" spans="1:1" x14ac:dyDescent="0.25">
      <c r="A5189" s="28"/>
    </row>
    <row r="5190" spans="1:1" x14ac:dyDescent="0.25">
      <c r="A5190" s="28"/>
    </row>
    <row r="5191" spans="1:1" x14ac:dyDescent="0.25">
      <c r="A5191" s="28"/>
    </row>
    <row r="5192" spans="1:1" x14ac:dyDescent="0.25">
      <c r="A5192" s="28"/>
    </row>
    <row r="5193" spans="1:1" x14ac:dyDescent="0.25">
      <c r="A5193" s="28"/>
    </row>
    <row r="5194" spans="1:1" x14ac:dyDescent="0.25">
      <c r="A5194" s="28"/>
    </row>
    <row r="5195" spans="1:1" x14ac:dyDescent="0.25">
      <c r="A5195" s="28"/>
    </row>
    <row r="5196" spans="1:1" x14ac:dyDescent="0.25">
      <c r="A5196" s="28"/>
    </row>
    <row r="5197" spans="1:1" x14ac:dyDescent="0.25">
      <c r="A5197" s="28"/>
    </row>
    <row r="5198" spans="1:1" x14ac:dyDescent="0.25">
      <c r="A5198" s="28"/>
    </row>
    <row r="5199" spans="1:1" x14ac:dyDescent="0.25">
      <c r="A5199" s="28"/>
    </row>
    <row r="5200" spans="1:1" x14ac:dyDescent="0.25">
      <c r="A5200" s="28"/>
    </row>
    <row r="5201" spans="1:1" x14ac:dyDescent="0.25">
      <c r="A5201" s="28"/>
    </row>
    <row r="5202" spans="1:1" x14ac:dyDescent="0.25">
      <c r="A5202" s="28"/>
    </row>
    <row r="5203" spans="1:1" x14ac:dyDescent="0.25">
      <c r="A5203" s="28"/>
    </row>
    <row r="5204" spans="1:1" x14ac:dyDescent="0.25">
      <c r="A5204" s="28"/>
    </row>
    <row r="5205" spans="1:1" x14ac:dyDescent="0.25">
      <c r="A5205" s="28"/>
    </row>
    <row r="5206" spans="1:1" x14ac:dyDescent="0.25">
      <c r="A5206" s="28"/>
    </row>
    <row r="5207" spans="1:1" x14ac:dyDescent="0.25">
      <c r="A5207" s="28"/>
    </row>
    <row r="5208" spans="1:1" x14ac:dyDescent="0.25">
      <c r="A5208" s="28"/>
    </row>
    <row r="5209" spans="1:1" x14ac:dyDescent="0.25">
      <c r="A5209" s="28"/>
    </row>
    <row r="5210" spans="1:1" x14ac:dyDescent="0.25">
      <c r="A5210" s="28"/>
    </row>
    <row r="5211" spans="1:1" x14ac:dyDescent="0.25">
      <c r="A5211" s="28"/>
    </row>
    <row r="5212" spans="1:1" x14ac:dyDescent="0.25">
      <c r="A5212" s="28"/>
    </row>
    <row r="5213" spans="1:1" x14ac:dyDescent="0.25">
      <c r="A5213" s="28"/>
    </row>
    <row r="5214" spans="1:1" x14ac:dyDescent="0.25">
      <c r="A5214" s="28"/>
    </row>
    <row r="5215" spans="1:1" x14ac:dyDescent="0.25">
      <c r="A5215" s="28"/>
    </row>
    <row r="5216" spans="1:1" x14ac:dyDescent="0.25">
      <c r="A5216" s="28"/>
    </row>
    <row r="5217" spans="1:1" x14ac:dyDescent="0.25">
      <c r="A5217" s="28"/>
    </row>
    <row r="5218" spans="1:1" x14ac:dyDescent="0.25">
      <c r="A5218" s="28"/>
    </row>
    <row r="5219" spans="1:1" x14ac:dyDescent="0.25">
      <c r="A5219" s="28"/>
    </row>
    <row r="5220" spans="1:1" x14ac:dyDescent="0.25">
      <c r="A5220" s="28"/>
    </row>
    <row r="5221" spans="1:1" x14ac:dyDescent="0.25">
      <c r="A5221" s="28"/>
    </row>
    <row r="5222" spans="1:1" x14ac:dyDescent="0.25">
      <c r="A5222" s="28"/>
    </row>
    <row r="5223" spans="1:1" x14ac:dyDescent="0.25">
      <c r="A5223" s="28"/>
    </row>
    <row r="5224" spans="1:1" x14ac:dyDescent="0.25">
      <c r="A5224" s="28"/>
    </row>
    <row r="5225" spans="1:1" x14ac:dyDescent="0.25">
      <c r="A5225" s="28"/>
    </row>
    <row r="5226" spans="1:1" x14ac:dyDescent="0.25">
      <c r="A5226" s="28"/>
    </row>
    <row r="5227" spans="1:1" x14ac:dyDescent="0.25">
      <c r="A5227" s="28"/>
    </row>
    <row r="5228" spans="1:1" x14ac:dyDescent="0.25">
      <c r="A5228" s="28"/>
    </row>
    <row r="5229" spans="1:1" x14ac:dyDescent="0.25">
      <c r="A5229" s="28"/>
    </row>
    <row r="5230" spans="1:1" x14ac:dyDescent="0.25">
      <c r="A5230" s="28"/>
    </row>
    <row r="5231" spans="1:1" x14ac:dyDescent="0.25">
      <c r="A5231" s="28"/>
    </row>
    <row r="5232" spans="1:1" x14ac:dyDescent="0.25">
      <c r="A5232" s="28"/>
    </row>
    <row r="5233" spans="1:1" x14ac:dyDescent="0.25">
      <c r="A5233" s="28"/>
    </row>
    <row r="5234" spans="1:1" x14ac:dyDescent="0.25">
      <c r="A5234" s="28"/>
    </row>
    <row r="5235" spans="1:1" x14ac:dyDescent="0.25">
      <c r="A5235" s="28"/>
    </row>
    <row r="5236" spans="1:1" x14ac:dyDescent="0.25">
      <c r="A5236" s="28"/>
    </row>
    <row r="5237" spans="1:1" x14ac:dyDescent="0.25">
      <c r="A5237" s="28"/>
    </row>
    <row r="5238" spans="1:1" x14ac:dyDescent="0.25">
      <c r="A5238" s="28"/>
    </row>
    <row r="5239" spans="1:1" x14ac:dyDescent="0.25">
      <c r="A5239" s="28"/>
    </row>
    <row r="5240" spans="1:1" x14ac:dyDescent="0.25">
      <c r="A5240" s="28"/>
    </row>
    <row r="5241" spans="1:1" x14ac:dyDescent="0.25">
      <c r="A5241" s="28"/>
    </row>
    <row r="5242" spans="1:1" x14ac:dyDescent="0.25">
      <c r="A5242" s="28"/>
    </row>
    <row r="5243" spans="1:1" x14ac:dyDescent="0.25">
      <c r="A5243" s="28"/>
    </row>
    <row r="5244" spans="1:1" x14ac:dyDescent="0.25">
      <c r="A5244" s="28"/>
    </row>
    <row r="5245" spans="1:1" x14ac:dyDescent="0.25">
      <c r="A5245" s="28"/>
    </row>
    <row r="5246" spans="1:1" x14ac:dyDescent="0.25">
      <c r="A5246" s="28"/>
    </row>
    <row r="5247" spans="1:1" x14ac:dyDescent="0.25">
      <c r="A5247" s="28"/>
    </row>
    <row r="5248" spans="1:1" x14ac:dyDescent="0.25">
      <c r="A5248" s="28"/>
    </row>
    <row r="5249" spans="1:1" x14ac:dyDescent="0.25">
      <c r="A5249" s="28"/>
    </row>
    <row r="5250" spans="1:1" x14ac:dyDescent="0.25">
      <c r="A5250" s="28"/>
    </row>
    <row r="5251" spans="1:1" x14ac:dyDescent="0.25">
      <c r="A5251" s="28"/>
    </row>
    <row r="5252" spans="1:1" x14ac:dyDescent="0.25">
      <c r="A5252" s="28"/>
    </row>
    <row r="5253" spans="1:1" x14ac:dyDescent="0.25">
      <c r="A5253" s="28"/>
    </row>
    <row r="5254" spans="1:1" x14ac:dyDescent="0.25">
      <c r="A5254" s="28"/>
    </row>
    <row r="5255" spans="1:1" x14ac:dyDescent="0.25">
      <c r="A5255" s="28"/>
    </row>
    <row r="5256" spans="1:1" x14ac:dyDescent="0.25">
      <c r="A5256" s="28"/>
    </row>
    <row r="5257" spans="1:1" x14ac:dyDescent="0.25">
      <c r="A5257" s="28"/>
    </row>
    <row r="5258" spans="1:1" x14ac:dyDescent="0.25">
      <c r="A5258" s="28"/>
    </row>
    <row r="5259" spans="1:1" x14ac:dyDescent="0.25">
      <c r="A5259" s="28"/>
    </row>
    <row r="5260" spans="1:1" x14ac:dyDescent="0.25">
      <c r="A5260" s="28"/>
    </row>
    <row r="5261" spans="1:1" x14ac:dyDescent="0.25">
      <c r="A5261" s="28"/>
    </row>
    <row r="5262" spans="1:1" x14ac:dyDescent="0.25">
      <c r="A5262" s="28"/>
    </row>
    <row r="5263" spans="1:1" x14ac:dyDescent="0.25">
      <c r="A5263" s="28"/>
    </row>
    <row r="5264" spans="1:1" x14ac:dyDescent="0.25">
      <c r="A5264" s="28"/>
    </row>
    <row r="5265" spans="1:1" x14ac:dyDescent="0.25">
      <c r="A5265" s="28"/>
    </row>
    <row r="5266" spans="1:1" x14ac:dyDescent="0.25">
      <c r="A5266" s="28"/>
    </row>
    <row r="5267" spans="1:1" x14ac:dyDescent="0.25">
      <c r="A5267" s="28"/>
    </row>
    <row r="5268" spans="1:1" x14ac:dyDescent="0.25">
      <c r="A5268" s="28"/>
    </row>
    <row r="5269" spans="1:1" x14ac:dyDescent="0.25">
      <c r="A5269" s="28"/>
    </row>
    <row r="5270" spans="1:1" x14ac:dyDescent="0.25">
      <c r="A5270" s="28"/>
    </row>
    <row r="5271" spans="1:1" x14ac:dyDescent="0.25">
      <c r="A5271" s="28"/>
    </row>
    <row r="5272" spans="1:1" x14ac:dyDescent="0.25">
      <c r="A5272" s="28"/>
    </row>
    <row r="5273" spans="1:1" x14ac:dyDescent="0.25">
      <c r="A5273" s="28"/>
    </row>
    <row r="5274" spans="1:1" x14ac:dyDescent="0.25">
      <c r="A5274" s="28"/>
    </row>
    <row r="5275" spans="1:1" x14ac:dyDescent="0.25">
      <c r="A5275" s="28"/>
    </row>
    <row r="5276" spans="1:1" x14ac:dyDescent="0.25">
      <c r="A5276" s="28"/>
    </row>
    <row r="5277" spans="1:1" x14ac:dyDescent="0.25">
      <c r="A5277" s="28"/>
    </row>
    <row r="5278" spans="1:1" x14ac:dyDescent="0.25">
      <c r="A5278" s="28"/>
    </row>
    <row r="5279" spans="1:1" x14ac:dyDescent="0.25">
      <c r="A5279" s="28"/>
    </row>
    <row r="5280" spans="1:1" x14ac:dyDescent="0.25">
      <c r="A5280" s="28"/>
    </row>
    <row r="5281" spans="1:1" x14ac:dyDescent="0.25">
      <c r="A5281" s="28"/>
    </row>
    <row r="5282" spans="1:1" x14ac:dyDescent="0.25">
      <c r="A5282" s="28"/>
    </row>
    <row r="5283" spans="1:1" x14ac:dyDescent="0.25">
      <c r="A5283" s="28"/>
    </row>
    <row r="5284" spans="1:1" x14ac:dyDescent="0.25">
      <c r="A5284" s="28"/>
    </row>
    <row r="5285" spans="1:1" x14ac:dyDescent="0.25">
      <c r="A5285" s="28"/>
    </row>
    <row r="5286" spans="1:1" x14ac:dyDescent="0.25">
      <c r="A5286" s="28"/>
    </row>
    <row r="5287" spans="1:1" x14ac:dyDescent="0.25">
      <c r="A5287" s="28"/>
    </row>
    <row r="5288" spans="1:1" x14ac:dyDescent="0.25">
      <c r="A5288" s="28"/>
    </row>
    <row r="5289" spans="1:1" x14ac:dyDescent="0.25">
      <c r="A5289" s="28"/>
    </row>
    <row r="5290" spans="1:1" x14ac:dyDescent="0.25">
      <c r="A5290" s="28"/>
    </row>
    <row r="5291" spans="1:1" x14ac:dyDescent="0.25">
      <c r="A5291" s="28"/>
    </row>
    <row r="5292" spans="1:1" x14ac:dyDescent="0.25">
      <c r="A5292" s="28"/>
    </row>
    <row r="5293" spans="1:1" x14ac:dyDescent="0.25">
      <c r="A5293" s="28"/>
    </row>
    <row r="5294" spans="1:1" x14ac:dyDescent="0.25">
      <c r="A5294" s="28"/>
    </row>
    <row r="5295" spans="1:1" x14ac:dyDescent="0.25">
      <c r="A5295" s="28"/>
    </row>
    <row r="5296" spans="1:1" x14ac:dyDescent="0.25">
      <c r="A5296" s="28"/>
    </row>
    <row r="5297" spans="1:1" x14ac:dyDescent="0.25">
      <c r="A5297" s="28"/>
    </row>
    <row r="5298" spans="1:1" x14ac:dyDescent="0.25">
      <c r="A5298" s="28"/>
    </row>
    <row r="5299" spans="1:1" x14ac:dyDescent="0.25">
      <c r="A5299" s="28"/>
    </row>
    <row r="5300" spans="1:1" x14ac:dyDescent="0.25">
      <c r="A5300" s="28"/>
    </row>
    <row r="5301" spans="1:1" x14ac:dyDescent="0.25">
      <c r="A5301" s="28"/>
    </row>
    <row r="5302" spans="1:1" x14ac:dyDescent="0.25">
      <c r="A5302" s="28"/>
    </row>
    <row r="5303" spans="1:1" x14ac:dyDescent="0.25">
      <c r="A5303" s="28"/>
    </row>
    <row r="5304" spans="1:1" x14ac:dyDescent="0.25">
      <c r="A5304" s="28"/>
    </row>
    <row r="5305" spans="1:1" x14ac:dyDescent="0.25">
      <c r="A5305" s="28"/>
    </row>
    <row r="5306" spans="1:1" x14ac:dyDescent="0.25">
      <c r="A5306" s="28"/>
    </row>
    <row r="5307" spans="1:1" x14ac:dyDescent="0.25">
      <c r="A5307" s="28"/>
    </row>
    <row r="5308" spans="1:1" x14ac:dyDescent="0.25">
      <c r="A5308" s="28"/>
    </row>
    <row r="5309" spans="1:1" x14ac:dyDescent="0.25">
      <c r="A5309" s="28"/>
    </row>
    <row r="5310" spans="1:1" x14ac:dyDescent="0.25">
      <c r="A5310" s="28"/>
    </row>
    <row r="5311" spans="1:1" x14ac:dyDescent="0.25">
      <c r="A5311" s="28"/>
    </row>
    <row r="5312" spans="1:1" x14ac:dyDescent="0.25">
      <c r="A5312" s="28"/>
    </row>
    <row r="5313" spans="1:1" x14ac:dyDescent="0.25">
      <c r="A5313" s="28"/>
    </row>
    <row r="5314" spans="1:1" x14ac:dyDescent="0.25">
      <c r="A5314" s="28"/>
    </row>
    <row r="5315" spans="1:1" x14ac:dyDescent="0.25">
      <c r="A5315" s="28"/>
    </row>
    <row r="5316" spans="1:1" x14ac:dyDescent="0.25">
      <c r="A5316" s="28"/>
    </row>
    <row r="5317" spans="1:1" x14ac:dyDescent="0.25">
      <c r="A5317" s="28"/>
    </row>
    <row r="5318" spans="1:1" x14ac:dyDescent="0.25">
      <c r="A5318" s="28"/>
    </row>
    <row r="5319" spans="1:1" x14ac:dyDescent="0.25">
      <c r="A5319" s="28"/>
    </row>
    <row r="5320" spans="1:1" x14ac:dyDescent="0.25">
      <c r="A5320" s="28"/>
    </row>
    <row r="5321" spans="1:1" x14ac:dyDescent="0.25">
      <c r="A5321" s="28"/>
    </row>
    <row r="5322" spans="1:1" x14ac:dyDescent="0.25">
      <c r="A5322" s="28"/>
    </row>
    <row r="5323" spans="1:1" x14ac:dyDescent="0.25">
      <c r="A5323" s="28"/>
    </row>
    <row r="5324" spans="1:1" x14ac:dyDescent="0.25">
      <c r="A5324" s="28"/>
    </row>
    <row r="5325" spans="1:1" x14ac:dyDescent="0.25">
      <c r="A5325" s="28"/>
    </row>
    <row r="5326" spans="1:1" x14ac:dyDescent="0.25">
      <c r="A5326" s="28"/>
    </row>
    <row r="5327" spans="1:1" x14ac:dyDescent="0.25">
      <c r="A5327" s="28"/>
    </row>
    <row r="5328" spans="1:1" x14ac:dyDescent="0.25">
      <c r="A5328" s="28"/>
    </row>
    <row r="5329" spans="1:1" x14ac:dyDescent="0.25">
      <c r="A5329" s="28"/>
    </row>
    <row r="5330" spans="1:1" x14ac:dyDescent="0.25">
      <c r="A5330" s="28"/>
    </row>
    <row r="5331" spans="1:1" x14ac:dyDescent="0.25">
      <c r="A5331" s="28"/>
    </row>
    <row r="5332" spans="1:1" x14ac:dyDescent="0.25">
      <c r="A5332" s="28"/>
    </row>
    <row r="5333" spans="1:1" x14ac:dyDescent="0.25">
      <c r="A5333" s="28"/>
    </row>
    <row r="5334" spans="1:1" x14ac:dyDescent="0.25">
      <c r="A5334" s="28"/>
    </row>
    <row r="5335" spans="1:1" x14ac:dyDescent="0.25">
      <c r="A5335" s="28"/>
    </row>
    <row r="5336" spans="1:1" x14ac:dyDescent="0.25">
      <c r="A5336" s="28"/>
    </row>
    <row r="5337" spans="1:1" x14ac:dyDescent="0.25">
      <c r="A5337" s="28"/>
    </row>
    <row r="5338" spans="1:1" x14ac:dyDescent="0.25">
      <c r="A5338" s="28"/>
    </row>
    <row r="5339" spans="1:1" x14ac:dyDescent="0.25">
      <c r="A5339" s="28"/>
    </row>
    <row r="5340" spans="1:1" x14ac:dyDescent="0.25">
      <c r="A5340" s="28"/>
    </row>
    <row r="5341" spans="1:1" x14ac:dyDescent="0.25">
      <c r="A5341" s="28"/>
    </row>
    <row r="5342" spans="1:1" x14ac:dyDescent="0.25">
      <c r="A5342" s="28"/>
    </row>
    <row r="5343" spans="1:1" x14ac:dyDescent="0.25">
      <c r="A5343" s="28"/>
    </row>
    <row r="5344" spans="1:1" x14ac:dyDescent="0.25">
      <c r="A5344" s="28"/>
    </row>
    <row r="5345" spans="1:1" x14ac:dyDescent="0.25">
      <c r="A5345" s="28"/>
    </row>
    <row r="5346" spans="1:1" x14ac:dyDescent="0.25">
      <c r="A5346" s="28"/>
    </row>
    <row r="5347" spans="1:1" x14ac:dyDescent="0.25">
      <c r="A5347" s="28"/>
    </row>
    <row r="5348" spans="1:1" x14ac:dyDescent="0.25">
      <c r="A5348" s="28"/>
    </row>
    <row r="5349" spans="1:1" x14ac:dyDescent="0.25">
      <c r="A5349" s="28"/>
    </row>
    <row r="5350" spans="1:1" x14ac:dyDescent="0.25">
      <c r="A5350" s="28"/>
    </row>
    <row r="5351" spans="1:1" x14ac:dyDescent="0.25">
      <c r="A5351" s="28"/>
    </row>
    <row r="5352" spans="1:1" x14ac:dyDescent="0.25">
      <c r="A5352" s="28"/>
    </row>
    <row r="5353" spans="1:1" x14ac:dyDescent="0.25">
      <c r="A5353" s="28"/>
    </row>
    <row r="5354" spans="1:1" x14ac:dyDescent="0.25">
      <c r="A5354" s="28"/>
    </row>
    <row r="5355" spans="1:1" x14ac:dyDescent="0.25">
      <c r="A5355" s="28"/>
    </row>
    <row r="5356" spans="1:1" x14ac:dyDescent="0.25">
      <c r="A5356" s="28"/>
    </row>
    <row r="5357" spans="1:1" x14ac:dyDescent="0.25">
      <c r="A5357" s="28"/>
    </row>
    <row r="5358" spans="1:1" x14ac:dyDescent="0.25">
      <c r="A5358" s="28"/>
    </row>
    <row r="5359" spans="1:1" x14ac:dyDescent="0.25">
      <c r="A5359" s="28"/>
    </row>
    <row r="5360" spans="1:1" x14ac:dyDescent="0.25">
      <c r="A5360" s="28"/>
    </row>
    <row r="5361" spans="1:1" x14ac:dyDescent="0.25">
      <c r="A5361" s="28"/>
    </row>
    <row r="5362" spans="1:1" x14ac:dyDescent="0.25">
      <c r="A5362" s="28"/>
    </row>
    <row r="5363" spans="1:1" x14ac:dyDescent="0.25">
      <c r="A5363" s="28"/>
    </row>
    <row r="5364" spans="1:1" x14ac:dyDescent="0.25">
      <c r="A5364" s="28"/>
    </row>
    <row r="5365" spans="1:1" x14ac:dyDescent="0.25">
      <c r="A5365" s="28"/>
    </row>
    <row r="5366" spans="1:1" x14ac:dyDescent="0.25">
      <c r="A5366" s="28"/>
    </row>
    <row r="5367" spans="1:1" x14ac:dyDescent="0.25">
      <c r="A5367" s="28"/>
    </row>
    <row r="5368" spans="1:1" x14ac:dyDescent="0.25">
      <c r="A5368" s="28"/>
    </row>
    <row r="5369" spans="1:1" x14ac:dyDescent="0.25">
      <c r="A5369" s="28"/>
    </row>
    <row r="5370" spans="1:1" x14ac:dyDescent="0.25">
      <c r="A5370" s="28"/>
    </row>
    <row r="5371" spans="1:1" x14ac:dyDescent="0.25">
      <c r="A5371" s="28"/>
    </row>
    <row r="5372" spans="1:1" x14ac:dyDescent="0.25">
      <c r="A5372" s="28"/>
    </row>
    <row r="5373" spans="1:1" x14ac:dyDescent="0.25">
      <c r="A5373" s="28"/>
    </row>
    <row r="5374" spans="1:1" x14ac:dyDescent="0.25">
      <c r="A5374" s="28"/>
    </row>
    <row r="5375" spans="1:1" x14ac:dyDescent="0.25">
      <c r="A5375" s="28"/>
    </row>
    <row r="5376" spans="1:1" x14ac:dyDescent="0.25">
      <c r="A5376" s="28"/>
    </row>
    <row r="5377" spans="1:1" x14ac:dyDescent="0.25">
      <c r="A5377" s="28"/>
    </row>
    <row r="5378" spans="1:1" x14ac:dyDescent="0.25">
      <c r="A5378" s="28"/>
    </row>
    <row r="5379" spans="1:1" x14ac:dyDescent="0.25">
      <c r="A5379" s="28"/>
    </row>
    <row r="5380" spans="1:1" x14ac:dyDescent="0.25">
      <c r="A5380" s="28"/>
    </row>
    <row r="5381" spans="1:1" x14ac:dyDescent="0.25">
      <c r="A5381" s="28"/>
    </row>
    <row r="5382" spans="1:1" x14ac:dyDescent="0.25">
      <c r="A5382" s="28"/>
    </row>
    <row r="5383" spans="1:1" x14ac:dyDescent="0.25">
      <c r="A5383" s="28"/>
    </row>
    <row r="5384" spans="1:1" x14ac:dyDescent="0.25">
      <c r="A5384" s="28"/>
    </row>
    <row r="5385" spans="1:1" x14ac:dyDescent="0.25">
      <c r="A5385" s="28"/>
    </row>
    <row r="5386" spans="1:1" x14ac:dyDescent="0.25">
      <c r="A5386" s="28"/>
    </row>
    <row r="5387" spans="1:1" x14ac:dyDescent="0.25">
      <c r="A5387" s="28"/>
    </row>
    <row r="5388" spans="1:1" x14ac:dyDescent="0.25">
      <c r="A5388" s="28"/>
    </row>
    <row r="5389" spans="1:1" x14ac:dyDescent="0.25">
      <c r="A5389" s="28"/>
    </row>
    <row r="5390" spans="1:1" x14ac:dyDescent="0.25">
      <c r="A5390" s="28"/>
    </row>
    <row r="5391" spans="1:1" x14ac:dyDescent="0.25">
      <c r="A5391" s="28"/>
    </row>
    <row r="5392" spans="1:1" x14ac:dyDescent="0.25">
      <c r="A5392" s="28"/>
    </row>
    <row r="5393" spans="1:1" x14ac:dyDescent="0.25">
      <c r="A5393" s="28"/>
    </row>
    <row r="5394" spans="1:1" x14ac:dyDescent="0.25">
      <c r="A5394" s="28"/>
    </row>
    <row r="5395" spans="1:1" x14ac:dyDescent="0.25">
      <c r="A5395" s="28"/>
    </row>
    <row r="5396" spans="1:1" x14ac:dyDescent="0.25">
      <c r="A5396" s="28"/>
    </row>
    <row r="5397" spans="1:1" x14ac:dyDescent="0.25">
      <c r="A5397" s="28"/>
    </row>
    <row r="5398" spans="1:1" x14ac:dyDescent="0.25">
      <c r="A5398" s="28"/>
    </row>
    <row r="5399" spans="1:1" x14ac:dyDescent="0.25">
      <c r="A5399" s="28"/>
    </row>
    <row r="5400" spans="1:1" x14ac:dyDescent="0.25">
      <c r="A5400" s="28"/>
    </row>
    <row r="5401" spans="1:1" x14ac:dyDescent="0.25">
      <c r="A5401" s="28"/>
    </row>
    <row r="5402" spans="1:1" x14ac:dyDescent="0.25">
      <c r="A5402" s="28"/>
    </row>
    <row r="5403" spans="1:1" x14ac:dyDescent="0.25">
      <c r="A5403" s="28"/>
    </row>
    <row r="5404" spans="1:1" x14ac:dyDescent="0.25">
      <c r="A5404" s="28"/>
    </row>
    <row r="5405" spans="1:1" x14ac:dyDescent="0.25">
      <c r="A5405" s="28"/>
    </row>
    <row r="5406" spans="1:1" x14ac:dyDescent="0.25">
      <c r="A5406" s="28"/>
    </row>
    <row r="5407" spans="1:1" x14ac:dyDescent="0.25">
      <c r="A5407" s="28"/>
    </row>
    <row r="5408" spans="1:1" x14ac:dyDescent="0.25">
      <c r="A5408" s="28"/>
    </row>
    <row r="5409" spans="1:1" x14ac:dyDescent="0.25">
      <c r="A5409" s="28"/>
    </row>
    <row r="5410" spans="1:1" x14ac:dyDescent="0.25">
      <c r="A5410" s="28"/>
    </row>
    <row r="5411" spans="1:1" x14ac:dyDescent="0.25">
      <c r="A5411" s="28"/>
    </row>
    <row r="5412" spans="1:1" x14ac:dyDescent="0.25">
      <c r="A5412" s="28"/>
    </row>
    <row r="5413" spans="1:1" x14ac:dyDescent="0.25">
      <c r="A5413" s="28"/>
    </row>
    <row r="5414" spans="1:1" x14ac:dyDescent="0.25">
      <c r="A5414" s="28"/>
    </row>
    <row r="5415" spans="1:1" x14ac:dyDescent="0.25">
      <c r="A5415" s="28"/>
    </row>
    <row r="5416" spans="1:1" x14ac:dyDescent="0.25">
      <c r="A5416" s="28"/>
    </row>
    <row r="5417" spans="1:1" x14ac:dyDescent="0.25">
      <c r="A5417" s="28"/>
    </row>
    <row r="5418" spans="1:1" x14ac:dyDescent="0.25">
      <c r="A5418" s="28"/>
    </row>
    <row r="5419" spans="1:1" x14ac:dyDescent="0.25">
      <c r="A5419" s="28"/>
    </row>
    <row r="5420" spans="1:1" x14ac:dyDescent="0.25">
      <c r="A5420" s="28"/>
    </row>
    <row r="5421" spans="1:1" x14ac:dyDescent="0.25">
      <c r="A5421" s="28"/>
    </row>
    <row r="5422" spans="1:1" x14ac:dyDescent="0.25">
      <c r="A5422" s="28"/>
    </row>
    <row r="5423" spans="1:1" x14ac:dyDescent="0.25">
      <c r="A5423" s="28"/>
    </row>
    <row r="5424" spans="1:1" x14ac:dyDescent="0.25">
      <c r="A5424" s="28"/>
    </row>
    <row r="5425" spans="1:1" x14ac:dyDescent="0.25">
      <c r="A5425" s="28"/>
    </row>
    <row r="5426" spans="1:1" x14ac:dyDescent="0.25">
      <c r="A5426" s="28"/>
    </row>
    <row r="5427" spans="1:1" x14ac:dyDescent="0.25">
      <c r="A5427" s="28"/>
    </row>
    <row r="5428" spans="1:1" x14ac:dyDescent="0.25">
      <c r="A5428" s="28"/>
    </row>
    <row r="5429" spans="1:1" x14ac:dyDescent="0.25">
      <c r="A5429" s="28"/>
    </row>
    <row r="5430" spans="1:1" x14ac:dyDescent="0.25">
      <c r="A5430" s="28"/>
    </row>
    <row r="5431" spans="1:1" x14ac:dyDescent="0.25">
      <c r="A5431" s="28"/>
    </row>
    <row r="5432" spans="1:1" x14ac:dyDescent="0.25">
      <c r="A5432" s="28"/>
    </row>
    <row r="5433" spans="1:1" x14ac:dyDescent="0.25">
      <c r="A5433" s="28"/>
    </row>
    <row r="5434" spans="1:1" x14ac:dyDescent="0.25">
      <c r="A5434" s="28"/>
    </row>
    <row r="5435" spans="1:1" x14ac:dyDescent="0.25">
      <c r="A5435" s="28"/>
    </row>
    <row r="5436" spans="1:1" x14ac:dyDescent="0.25">
      <c r="A5436" s="28"/>
    </row>
    <row r="5437" spans="1:1" x14ac:dyDescent="0.25">
      <c r="A5437" s="28"/>
    </row>
    <row r="5438" spans="1:1" x14ac:dyDescent="0.25">
      <c r="A5438" s="28"/>
    </row>
    <row r="5439" spans="1:1" x14ac:dyDescent="0.25">
      <c r="A5439" s="28"/>
    </row>
    <row r="5440" spans="1:1" x14ac:dyDescent="0.25">
      <c r="A5440" s="28"/>
    </row>
    <row r="5441" spans="1:1" x14ac:dyDescent="0.25">
      <c r="A5441" s="28"/>
    </row>
    <row r="5442" spans="1:1" x14ac:dyDescent="0.25">
      <c r="A5442" s="28"/>
    </row>
    <row r="5443" spans="1:1" x14ac:dyDescent="0.25">
      <c r="A5443" s="28"/>
    </row>
    <row r="5444" spans="1:1" x14ac:dyDescent="0.25">
      <c r="A5444" s="28"/>
    </row>
    <row r="5445" spans="1:1" x14ac:dyDescent="0.25">
      <c r="A5445" s="28"/>
    </row>
    <row r="5446" spans="1:1" x14ac:dyDescent="0.25">
      <c r="A5446" s="28"/>
    </row>
    <row r="5447" spans="1:1" x14ac:dyDescent="0.25">
      <c r="A5447" s="28"/>
    </row>
    <row r="5448" spans="1:1" x14ac:dyDescent="0.25">
      <c r="A5448" s="28"/>
    </row>
    <row r="5449" spans="1:1" x14ac:dyDescent="0.25">
      <c r="A5449" s="28"/>
    </row>
  </sheetData>
  <sheetProtection algorithmName="SHA-512" hashValue="oBYKZuMHxmsMQV9Rb1lK+G6MmkwtVxNa/AXxuC/vkTznx8n+y96Nss3BStmHLoboeolnskkaor4fJjEtvkyq5A==" saltValue="+9vHRdoBPIEJOaRGM5hraA==" spinCount="100000" sheet="1" objects="1" scenarios="1" formatCells="0" selectLockedCells="1"/>
  <mergeCells count="173">
    <mergeCell ref="B89:K89"/>
    <mergeCell ref="B90:K90"/>
    <mergeCell ref="B91:K92"/>
    <mergeCell ref="B13:K13"/>
    <mergeCell ref="B59:C59"/>
    <mergeCell ref="D59:E59"/>
    <mergeCell ref="G59:I59"/>
    <mergeCell ref="J59:K59"/>
    <mergeCell ref="B84:K84"/>
    <mergeCell ref="B85:K87"/>
    <mergeCell ref="B88:D88"/>
    <mergeCell ref="E88:H88"/>
    <mergeCell ref="J88:K88"/>
    <mergeCell ref="B81:D81"/>
    <mergeCell ref="E81:K81"/>
    <mergeCell ref="B83:D83"/>
    <mergeCell ref="E83:K83"/>
    <mergeCell ref="B82:D82"/>
    <mergeCell ref="E82:K82"/>
    <mergeCell ref="B77:K77"/>
    <mergeCell ref="B78:K78"/>
    <mergeCell ref="B79:D79"/>
    <mergeCell ref="E79:K79"/>
    <mergeCell ref="G17:I17"/>
    <mergeCell ref="B80:D80"/>
    <mergeCell ref="E80:K80"/>
    <mergeCell ref="B74:D74"/>
    <mergeCell ref="E74:G74"/>
    <mergeCell ref="H74:I74"/>
    <mergeCell ref="J74:K74"/>
    <mergeCell ref="B75:D75"/>
    <mergeCell ref="E75:G75"/>
    <mergeCell ref="J75:K75"/>
    <mergeCell ref="B72:D72"/>
    <mergeCell ref="E72:G72"/>
    <mergeCell ref="H72:I72"/>
    <mergeCell ref="J72:K72"/>
    <mergeCell ref="B73:D73"/>
    <mergeCell ref="E73:G73"/>
    <mergeCell ref="H73:I73"/>
    <mergeCell ref="J73:K73"/>
    <mergeCell ref="B62:C62"/>
    <mergeCell ref="G62:I62"/>
    <mergeCell ref="J62:K62"/>
    <mergeCell ref="B63:K63"/>
    <mergeCell ref="B66:K68"/>
    <mergeCell ref="B71:K71"/>
    <mergeCell ref="G58:I58"/>
    <mergeCell ref="J58:K58"/>
    <mergeCell ref="B61:C61"/>
    <mergeCell ref="D61:E61"/>
    <mergeCell ref="G61:I61"/>
    <mergeCell ref="J61:K61"/>
    <mergeCell ref="B60:C60"/>
    <mergeCell ref="G60:I60"/>
    <mergeCell ref="J60:K60"/>
    <mergeCell ref="B57:C57"/>
    <mergeCell ref="D57:E57"/>
    <mergeCell ref="G57:I57"/>
    <mergeCell ref="J57:K57"/>
    <mergeCell ref="B54:K54"/>
    <mergeCell ref="B55:C55"/>
    <mergeCell ref="D55:E55"/>
    <mergeCell ref="G55:I55"/>
    <mergeCell ref="J55:K55"/>
    <mergeCell ref="B51:D51"/>
    <mergeCell ref="G51:I51"/>
    <mergeCell ref="J51:K51"/>
    <mergeCell ref="B53:K53"/>
    <mergeCell ref="B50:D50"/>
    <mergeCell ref="G50:I50"/>
    <mergeCell ref="J50:K50"/>
    <mergeCell ref="G56:I56"/>
    <mergeCell ref="J56:K56"/>
    <mergeCell ref="B48:D48"/>
    <mergeCell ref="G48:I48"/>
    <mergeCell ref="J48:K48"/>
    <mergeCell ref="B49:D49"/>
    <mergeCell ref="G49:I49"/>
    <mergeCell ref="J49:K49"/>
    <mergeCell ref="B43:D43"/>
    <mergeCell ref="G43:I43"/>
    <mergeCell ref="B46:D46"/>
    <mergeCell ref="G46:I46"/>
    <mergeCell ref="J46:K46"/>
    <mergeCell ref="B47:D47"/>
    <mergeCell ref="B41:D41"/>
    <mergeCell ref="G41:I41"/>
    <mergeCell ref="J41:K41"/>
    <mergeCell ref="B42:D42"/>
    <mergeCell ref="G42:I42"/>
    <mergeCell ref="J42:K42"/>
    <mergeCell ref="B39:D39"/>
    <mergeCell ref="G39:I39"/>
    <mergeCell ref="J39:K39"/>
    <mergeCell ref="B40:D40"/>
    <mergeCell ref="G40:I40"/>
    <mergeCell ref="J40:K40"/>
    <mergeCell ref="B36:D36"/>
    <mergeCell ref="G36:I36"/>
    <mergeCell ref="J36:K36"/>
    <mergeCell ref="B38:D38"/>
    <mergeCell ref="E38:K38"/>
    <mergeCell ref="B34:D34"/>
    <mergeCell ref="G34:I34"/>
    <mergeCell ref="J34:K34"/>
    <mergeCell ref="B35:D35"/>
    <mergeCell ref="G35:I35"/>
    <mergeCell ref="J35:K35"/>
    <mergeCell ref="B29:C29"/>
    <mergeCell ref="D29:E29"/>
    <mergeCell ref="B30:E30"/>
    <mergeCell ref="G30:K30"/>
    <mergeCell ref="B33:D33"/>
    <mergeCell ref="G33:I33"/>
    <mergeCell ref="J33:K33"/>
    <mergeCell ref="B27:C27"/>
    <mergeCell ref="D27:E27"/>
    <mergeCell ref="G27:I27"/>
    <mergeCell ref="J27:K27"/>
    <mergeCell ref="B28:C28"/>
    <mergeCell ref="D28:E28"/>
    <mergeCell ref="G29:I29"/>
    <mergeCell ref="G28:I28"/>
    <mergeCell ref="B25:C25"/>
    <mergeCell ref="D25:E25"/>
    <mergeCell ref="G25:I25"/>
    <mergeCell ref="J25:K25"/>
    <mergeCell ref="B26:C26"/>
    <mergeCell ref="D26:E26"/>
    <mergeCell ref="G26:I26"/>
    <mergeCell ref="J26:K26"/>
    <mergeCell ref="B20:C20"/>
    <mergeCell ref="D20:E20"/>
    <mergeCell ref="G20:J20"/>
    <mergeCell ref="B21:C21"/>
    <mergeCell ref="D21:E21"/>
    <mergeCell ref="B24:C24"/>
    <mergeCell ref="D24:E24"/>
    <mergeCell ref="G24:I24"/>
    <mergeCell ref="J24:K24"/>
    <mergeCell ref="B18:C18"/>
    <mergeCell ref="D18:E18"/>
    <mergeCell ref="G18:I18"/>
    <mergeCell ref="J18:K18"/>
    <mergeCell ref="B19:C19"/>
    <mergeCell ref="D19:E19"/>
    <mergeCell ref="B16:C16"/>
    <mergeCell ref="D16:E16"/>
    <mergeCell ref="J17:K17"/>
    <mergeCell ref="B17:C17"/>
    <mergeCell ref="D17:E17"/>
    <mergeCell ref="G19:I19"/>
    <mergeCell ref="J19:K19"/>
    <mergeCell ref="G16:I16"/>
    <mergeCell ref="J16:K16"/>
    <mergeCell ref="Q2:S2"/>
    <mergeCell ref="M2:O2"/>
    <mergeCell ref="B7:D7"/>
    <mergeCell ref="E7:J7"/>
    <mergeCell ref="B8:E8"/>
    <mergeCell ref="F11:K11"/>
    <mergeCell ref="A1:L1"/>
    <mergeCell ref="A2:L2"/>
    <mergeCell ref="B3:D3"/>
    <mergeCell ref="B4:D4"/>
    <mergeCell ref="B6:D6"/>
    <mergeCell ref="E6:J6"/>
    <mergeCell ref="F8:H8"/>
    <mergeCell ref="F9:H9"/>
    <mergeCell ref="B10:E10"/>
    <mergeCell ref="F10:I10"/>
    <mergeCell ref="M1:S1"/>
  </mergeCells>
  <conditionalFormatting sqref="J39:K39">
    <cfRule type="expression" dxfId="75" priority="54">
      <formula>E39="other"</formula>
    </cfRule>
  </conditionalFormatting>
  <conditionalFormatting sqref="J42:K42">
    <cfRule type="expression" dxfId="74" priority="53">
      <formula>J41="other"</formula>
    </cfRule>
  </conditionalFormatting>
  <conditionalFormatting sqref="J49:K50">
    <cfRule type="expression" dxfId="73" priority="52">
      <formula>E49="Other"</formula>
    </cfRule>
  </conditionalFormatting>
  <conditionalFormatting sqref="J46:K46">
    <cfRule type="expression" dxfId="72" priority="51">
      <formula>E46="Other"</formula>
    </cfRule>
  </conditionalFormatting>
  <conditionalFormatting sqref="J48:K48">
    <cfRule type="expression" dxfId="71" priority="49">
      <formula>E48="Yes"</formula>
    </cfRule>
  </conditionalFormatting>
  <conditionalFormatting sqref="J55:K55">
    <cfRule type="expression" dxfId="70" priority="48">
      <formula>D55="Other"</formula>
    </cfRule>
  </conditionalFormatting>
  <conditionalFormatting sqref="G57:I57">
    <cfRule type="expression" dxfId="69" priority="40">
      <formula>D57="other"</formula>
    </cfRule>
  </conditionalFormatting>
  <conditionalFormatting sqref="G61:I61">
    <cfRule type="expression" dxfId="68" priority="39">
      <formula>D61="other"</formula>
    </cfRule>
  </conditionalFormatting>
  <conditionalFormatting sqref="G55:I55">
    <cfRule type="expression" dxfId="67" priority="37">
      <formula>D55="other"</formula>
    </cfRule>
  </conditionalFormatting>
  <conditionalFormatting sqref="G48:I48">
    <cfRule type="expression" dxfId="66" priority="36">
      <formula>$E$48="Yes"</formula>
    </cfRule>
  </conditionalFormatting>
  <conditionalFormatting sqref="G49:I49">
    <cfRule type="expression" dxfId="65" priority="35">
      <formula>E49="other"</formula>
    </cfRule>
  </conditionalFormatting>
  <conditionalFormatting sqref="G50:I50">
    <cfRule type="expression" dxfId="64" priority="34">
      <formula>E50="other"</formula>
    </cfRule>
  </conditionalFormatting>
  <conditionalFormatting sqref="G51:I51">
    <cfRule type="expression" dxfId="63" priority="32">
      <formula>E51="other"</formula>
    </cfRule>
  </conditionalFormatting>
  <conditionalFormatting sqref="G33:I33">
    <cfRule type="expression" dxfId="62" priority="31">
      <formula>$E$33="other"</formula>
    </cfRule>
  </conditionalFormatting>
  <conditionalFormatting sqref="G36:H36 G42:H42">
    <cfRule type="expression" dxfId="61" priority="30">
      <formula>J35="other"</formula>
    </cfRule>
  </conditionalFormatting>
  <conditionalFormatting sqref="J35:K35">
    <cfRule type="expression" dxfId="60" priority="29">
      <formula>$J$35="Not Qualified"</formula>
    </cfRule>
  </conditionalFormatting>
  <conditionalFormatting sqref="E80:K83">
    <cfRule type="containsText" dxfId="59" priority="28" operator="containsText" text="failed">
      <formula>NOT(ISERROR(SEARCH("failed",E80)))</formula>
    </cfRule>
  </conditionalFormatting>
  <conditionalFormatting sqref="G39:I39">
    <cfRule type="expression" dxfId="58" priority="27">
      <formula>$E$39="other"</formula>
    </cfRule>
  </conditionalFormatting>
  <conditionalFormatting sqref="B36:D36">
    <cfRule type="expression" dxfId="57" priority="26">
      <formula>$E$34="Powder Coat"</formula>
    </cfRule>
  </conditionalFormatting>
  <conditionalFormatting sqref="B42:D42">
    <cfRule type="expression" dxfId="56" priority="25">
      <formula>$E$40="Powder Coat"</formula>
    </cfRule>
  </conditionalFormatting>
  <conditionalFormatting sqref="E42">
    <cfRule type="expression" dxfId="55" priority="24">
      <formula>$E$40="Powder Coat"</formula>
    </cfRule>
  </conditionalFormatting>
  <conditionalFormatting sqref="E80:K80">
    <cfRule type="expression" dxfId="54" priority="23">
      <formula>$B$80=""</formula>
    </cfRule>
  </conditionalFormatting>
  <conditionalFormatting sqref="B91:K92">
    <cfRule type="expression" dxfId="53" priority="19">
      <formula>$E$82="Follow up required, see below."</formula>
    </cfRule>
    <cfRule type="expression" dxfId="52" priority="20">
      <formula>$E$83="Follow up required, see below."</formula>
    </cfRule>
    <cfRule type="expression" dxfId="51" priority="21">
      <formula>$E$81="Follow up required, see below."</formula>
    </cfRule>
    <cfRule type="expression" dxfId="50" priority="22">
      <formula>$E$80="Follow up required, see below."</formula>
    </cfRule>
  </conditionalFormatting>
  <conditionalFormatting sqref="J57:K57">
    <cfRule type="expression" dxfId="49" priority="18">
      <formula>D57="Other"</formula>
    </cfRule>
  </conditionalFormatting>
  <conditionalFormatting sqref="J61:K61">
    <cfRule type="expression" dxfId="48" priority="17">
      <formula>D61="Other"</formula>
    </cfRule>
  </conditionalFormatting>
  <conditionalFormatting sqref="E81">
    <cfRule type="expression" dxfId="47" priority="15">
      <formula>$B$81=""</formula>
    </cfRule>
  </conditionalFormatting>
  <conditionalFormatting sqref="E83:K83">
    <cfRule type="expression" dxfId="46" priority="14">
      <formula>$B$83=""</formula>
    </cfRule>
  </conditionalFormatting>
  <conditionalFormatting sqref="I36 I42">
    <cfRule type="expression" dxfId="45" priority="58">
      <formula>L36="other"</formula>
    </cfRule>
  </conditionalFormatting>
  <conditionalFormatting sqref="F11">
    <cfRule type="expression" dxfId="44" priority="13">
      <formula>$E$11="Other"</formula>
    </cfRule>
  </conditionalFormatting>
  <conditionalFormatting sqref="J36:K36">
    <cfRule type="expression" dxfId="43" priority="8">
      <formula>J35="other"</formula>
    </cfRule>
  </conditionalFormatting>
  <conditionalFormatting sqref="G59:I59">
    <cfRule type="expression" dxfId="42" priority="7">
      <formula>D59="other"</formula>
    </cfRule>
  </conditionalFormatting>
  <conditionalFormatting sqref="J59:K59">
    <cfRule type="expression" dxfId="41" priority="6">
      <formula>D59="Other"</formula>
    </cfRule>
  </conditionalFormatting>
  <conditionalFormatting sqref="E82:K82">
    <cfRule type="expression" dxfId="40" priority="5">
      <formula>$B$82=""</formula>
    </cfRule>
  </conditionalFormatting>
  <conditionalFormatting sqref="E40:E43 J40:K41 J43">
    <cfRule type="expression" dxfId="39" priority="75">
      <formula>$E$39=$M$4</formula>
    </cfRule>
  </conditionalFormatting>
  <conditionalFormatting sqref="J8:J10">
    <cfRule type="expression" dxfId="38" priority="95">
      <formula>$S$20=3</formula>
    </cfRule>
  </conditionalFormatting>
  <conditionalFormatting sqref="J51:K51">
    <cfRule type="expression" dxfId="37" priority="101">
      <formula>$E$51=$Q$31</formula>
    </cfRule>
    <cfRule type="expression" dxfId="36" priority="102">
      <formula>E51="Other"</formula>
    </cfRule>
  </conditionalFormatting>
  <dataValidations count="27">
    <dataValidation type="list" allowBlank="1" showInputMessage="1" showErrorMessage="1" sqref="K29" xr:uid="{00000000-0002-0000-0100-000000000000}">
      <formula1>"select, °F  ,°C"</formula1>
    </dataValidation>
    <dataValidation allowBlank="1" showInputMessage="1" showErrorMessage="1" prompt="Enter dwell time in the cure oven." sqref="J28" xr:uid="{00000000-0002-0000-0100-00000B000000}"/>
    <dataValidation allowBlank="1" showInputMessage="1" showErrorMessage="1" prompt="Enter oven set point, and then select the units (°C or °F)" sqref="J29" xr:uid="{00000000-0002-0000-0100-00000C000000}"/>
    <dataValidation allowBlank="1" showInputMessage="1" showErrorMessage="1" promptTitle="Project Unit Contact" prompt="List the primary supply management and/or quality engineering contact at John Deere.  If multiple units are affected, a supply base manager may be listed." sqref="E7:J7" xr:uid="{00000000-0002-0000-0100-00000D000000}"/>
    <dataValidation allowBlank="1" showInputMessage="1" showErrorMessage="1" prompt="List the name of the painting process line used to paint samples.  If only one painting line exists at this facility, then enter &quot;only one line&quot;." sqref="J27:K27" xr:uid="{00000000-0002-0000-0100-00000E000000}"/>
    <dataValidation allowBlank="1" showInputMessage="1" showErrorMessage="1" prompt="List the John Deere unit that will be consuming painted product with this paint process.  If this affects multiple units, list the highest volume unit or division." sqref="E6:J6" xr:uid="{00000000-0002-0000-0100-000010000000}"/>
    <dataValidation allowBlank="1" showInputMessage="1" showErrorMessage="1" prompt="List the supplier that is directly supply the painted product to John Deere (tier 1 supplier).  The supplier listed in this field must have a supplier number assigned by John Deere." sqref="D16:E16" xr:uid="{00000000-0002-0000-0100-000011000000}"/>
    <dataValidation allowBlank="1" showInputMessage="1" showErrorMessage="1" prompt="Enter the supplier number assigned by John Deere.  Suppliers can look up their supplier number in JD Supply Network._x000a_(https://jdsn.deere.com)" sqref="J16:K16" xr:uid="{00000000-0002-0000-0100-000012000000}"/>
    <dataValidation type="list" allowBlank="1" showInputMessage="1" showErrorMessage="1" sqref="E48" xr:uid="{00000000-0002-0000-0100-000006000000}">
      <formula1>$O$4:$O$5</formula1>
    </dataValidation>
    <dataValidation type="list" allowBlank="1" showInputMessage="1" showErrorMessage="1" sqref="K20" xr:uid="{56903B58-C5A1-4C8D-8334-86327E6E9E4E}">
      <formula1>$O$4:$O$6</formula1>
    </dataValidation>
    <dataValidation allowBlank="1" showInputMessage="1" showErrorMessage="1" prompt="Leave blank if there is no primer." sqref="E39" xr:uid="{FFB618DF-5AD0-4A57-895A-D9DB099F8960}"/>
    <dataValidation type="list" allowBlank="1" showInputMessage="1" sqref="E40 E34" xr:uid="{00000000-0002-0000-0100-000005000000}">
      <formula1>$M$8:$M$11</formula1>
    </dataValidation>
    <dataValidation type="list" allowBlank="1" showInputMessage="1" showErrorMessage="1" sqref="J34:K34" xr:uid="{00000000-0002-0000-0100-000001000000}">
      <formula1>$O$8:$O$10</formula1>
    </dataValidation>
    <dataValidation type="date" allowBlank="1" showInputMessage="1" showErrorMessage="1" sqref="J5" xr:uid="{00000000-0002-0000-0100-000004000000}">
      <formula1>S22</formula1>
      <formula2>S23</formula2>
    </dataValidation>
    <dataValidation type="list" allowBlank="1" showInputMessage="1" showErrorMessage="1" sqref="F8:H8" xr:uid="{00000000-0002-0000-0100-00000F000000}">
      <formula1>$Q$4:$Q$8</formula1>
    </dataValidation>
    <dataValidation type="list" allowBlank="1" showInputMessage="1" showErrorMessage="1" prompt="For older prints that do not have Physical Property classes, select &quot;Class A&quot; for temperature classes 3 and 4, and select &quot;Class B&quot; for temperature classes 1 and 2." sqref="F9:H9" xr:uid="{00000000-0002-0000-0100-00000A000000}">
      <formula1>$Q$11:$Q$13</formula1>
    </dataValidation>
    <dataValidation type="list" allowBlank="1" showInputMessage="1" sqref="J35:K35" xr:uid="{00000000-0002-0000-0100-000007000000}">
      <formula1>$Q$23:$Q$25</formula1>
    </dataValidation>
    <dataValidation type="list" allowBlank="1" showInputMessage="1" showErrorMessage="1" sqref="E51" xr:uid="{00000000-0002-0000-0100-000002000000}">
      <formula1>$Q$29:$Q$33</formula1>
    </dataValidation>
    <dataValidation type="list" allowBlank="1" showInputMessage="1" showErrorMessage="1" sqref="F10:I10 J41:K41" xr:uid="{266D56D1-461B-4C71-B456-0AED5EDBE30A}">
      <formula1>$Q$23:$Q$26</formula1>
    </dataValidation>
    <dataValidation type="list" allowBlank="1" showInputMessage="1" showErrorMessage="1" sqref="E11" xr:uid="{00000000-0002-0000-0100-000008000000}">
      <formula1>$O$14:$O$19</formula1>
    </dataValidation>
    <dataValidation type="list" allowBlank="1" showInputMessage="1" sqref="E47" xr:uid="{00000000-0002-0000-0100-000009000000}">
      <formula1>$M$14:$M$18</formula1>
    </dataValidation>
    <dataValidation type="list" allowBlank="1" showInputMessage="1" showErrorMessage="1" sqref="E50" xr:uid="{00000000-0002-0000-0100-000013000000}">
      <formula1>$M$22:$M$25</formula1>
    </dataValidation>
    <dataValidation type="list" allowBlank="1" showInputMessage="1" showErrorMessage="1" sqref="E49" xr:uid="{00000000-0002-0000-0100-000003000000}">
      <formula1>$O$22:$O$26</formula1>
    </dataValidation>
    <dataValidation type="list" allowBlank="1" showInputMessage="1" showErrorMessage="1" sqref="D61:E61 D57:E57 D55:E55 D59:E59" xr:uid="{00000000-0002-0000-0100-000014000000}">
      <formula1>$M$29:$M$36</formula1>
    </dataValidation>
    <dataValidation type="list" allowBlank="1" sqref="E46" xr:uid="{00000000-0002-0000-0100-000015000000}">
      <formula1>$O$29:$O$39</formula1>
    </dataValidation>
    <dataValidation type="list" allowBlank="1" showInputMessage="1" showErrorMessage="1" sqref="E80:K83" xr:uid="{00000000-0002-0000-0100-000016000000}">
      <formula1>$M$41:$M$48</formula1>
    </dataValidation>
    <dataValidation allowBlank="1" showInputMessage="1" showErrorMessage="1" prompt="If other, describe submission reason here." sqref="F11:K11" xr:uid="{7A0C73B9-4CDB-4C1F-A205-EE2E8E1A0E20}"/>
  </dataValidations>
  <pageMargins left="0.25" right="0.25" top="1" bottom="0.98958333300000001" header="0.3" footer="0.3"/>
  <pageSetup orientation="portrait" horizontalDpi="300" r:id="rId1"/>
  <headerFooter>
    <oddHeader>&amp;L&amp;G&amp;R&amp;G</oddHeader>
    <oddFooter>&amp;LControlled copies are maintained by John Deere MTIC.  All other copies are considered uncontrolled.
&amp;F&amp;R&amp;A &amp;P of &amp;N</oddFooter>
  </headerFooter>
  <rowBreaks count="1" manualBreakCount="1">
    <brk id="5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AA50"/>
  <sheetViews>
    <sheetView zoomScaleNormal="100" workbookViewId="0">
      <selection activeCell="M45" sqref="M45:M47"/>
    </sheetView>
  </sheetViews>
  <sheetFormatPr defaultColWidth="8.77734375" defaultRowHeight="13.2" x14ac:dyDescent="0.25"/>
  <cols>
    <col min="1" max="1" width="0.77734375" style="28" customWidth="1"/>
    <col min="2" max="2" width="25.5546875" style="28" customWidth="1"/>
    <col min="3" max="3" width="19.44140625" style="28" customWidth="1"/>
    <col min="4" max="7" width="5.21875" style="28" customWidth="1"/>
    <col min="8" max="11" width="4.5546875" style="28" customWidth="1"/>
    <col min="12" max="12" width="6.21875" style="28" customWidth="1"/>
    <col min="13" max="13" width="16.44140625" style="28" customWidth="1"/>
    <col min="14" max="14" width="14" style="28" customWidth="1"/>
    <col min="15" max="16" width="15.44140625" style="28" hidden="1" customWidth="1"/>
    <col min="17" max="17" width="11.44140625" style="28" hidden="1" customWidth="1"/>
    <col min="18" max="18" width="10.44140625" style="28" hidden="1" customWidth="1"/>
    <col min="19" max="19" width="11.44140625" style="28" hidden="1" customWidth="1"/>
    <col min="20" max="21" width="8.77734375" style="28" hidden="1" customWidth="1"/>
    <col min="22" max="22" width="19.5546875" style="28" hidden="1" customWidth="1"/>
    <col min="23" max="23" width="13.77734375" style="28" hidden="1" customWidth="1"/>
    <col min="24" max="24" width="12.77734375" style="28" hidden="1" customWidth="1"/>
    <col min="25" max="26" width="12.21875" style="28" hidden="1" customWidth="1"/>
    <col min="27" max="27" width="13.5546875" style="28" hidden="1" customWidth="1"/>
    <col min="28" max="28" width="14" style="28" customWidth="1"/>
    <col min="29" max="257" width="8.77734375" style="28"/>
    <col min="258" max="258" width="24.77734375" style="28" customWidth="1"/>
    <col min="259" max="259" width="18.44140625" style="28" customWidth="1"/>
    <col min="260" max="263" width="5.44140625" style="28" customWidth="1"/>
    <col min="264" max="267" width="5.21875" style="28" customWidth="1"/>
    <col min="268" max="268" width="7.44140625" style="28" customWidth="1"/>
    <col min="269" max="269" width="11.21875" style="28" customWidth="1"/>
    <col min="270" max="513" width="8.77734375" style="28"/>
    <col min="514" max="514" width="24.77734375" style="28" customWidth="1"/>
    <col min="515" max="515" width="18.44140625" style="28" customWidth="1"/>
    <col min="516" max="519" width="5.44140625" style="28" customWidth="1"/>
    <col min="520" max="523" width="5.21875" style="28" customWidth="1"/>
    <col min="524" max="524" width="7.44140625" style="28" customWidth="1"/>
    <col min="525" max="525" width="11.21875" style="28" customWidth="1"/>
    <col min="526" max="769" width="8.77734375" style="28"/>
    <col min="770" max="770" width="24.77734375" style="28" customWidth="1"/>
    <col min="771" max="771" width="18.44140625" style="28" customWidth="1"/>
    <col min="772" max="775" width="5.44140625" style="28" customWidth="1"/>
    <col min="776" max="779" width="5.21875" style="28" customWidth="1"/>
    <col min="780" max="780" width="7.44140625" style="28" customWidth="1"/>
    <col min="781" max="781" width="11.21875" style="28" customWidth="1"/>
    <col min="782" max="1025" width="8.77734375" style="28"/>
    <col min="1026" max="1026" width="24.77734375" style="28" customWidth="1"/>
    <col min="1027" max="1027" width="18.44140625" style="28" customWidth="1"/>
    <col min="1028" max="1031" width="5.44140625" style="28" customWidth="1"/>
    <col min="1032" max="1035" width="5.21875" style="28" customWidth="1"/>
    <col min="1036" max="1036" width="7.44140625" style="28" customWidth="1"/>
    <col min="1037" max="1037" width="11.21875" style="28" customWidth="1"/>
    <col min="1038" max="1281" width="8.77734375" style="28"/>
    <col min="1282" max="1282" width="24.77734375" style="28" customWidth="1"/>
    <col min="1283" max="1283" width="18.44140625" style="28" customWidth="1"/>
    <col min="1284" max="1287" width="5.44140625" style="28" customWidth="1"/>
    <col min="1288" max="1291" width="5.21875" style="28" customWidth="1"/>
    <col min="1292" max="1292" width="7.44140625" style="28" customWidth="1"/>
    <col min="1293" max="1293" width="11.21875" style="28" customWidth="1"/>
    <col min="1294" max="1537" width="8.77734375" style="28"/>
    <col min="1538" max="1538" width="24.77734375" style="28" customWidth="1"/>
    <col min="1539" max="1539" width="18.44140625" style="28" customWidth="1"/>
    <col min="1540" max="1543" width="5.44140625" style="28" customWidth="1"/>
    <col min="1544" max="1547" width="5.21875" style="28" customWidth="1"/>
    <col min="1548" max="1548" width="7.44140625" style="28" customWidth="1"/>
    <col min="1549" max="1549" width="11.21875" style="28" customWidth="1"/>
    <col min="1550" max="1793" width="8.77734375" style="28"/>
    <col min="1794" max="1794" width="24.77734375" style="28" customWidth="1"/>
    <col min="1795" max="1795" width="18.44140625" style="28" customWidth="1"/>
    <col min="1796" max="1799" width="5.44140625" style="28" customWidth="1"/>
    <col min="1800" max="1803" width="5.21875" style="28" customWidth="1"/>
    <col min="1804" max="1804" width="7.44140625" style="28" customWidth="1"/>
    <col min="1805" max="1805" width="11.21875" style="28" customWidth="1"/>
    <col min="1806" max="2049" width="8.77734375" style="28"/>
    <col min="2050" max="2050" width="24.77734375" style="28" customWidth="1"/>
    <col min="2051" max="2051" width="18.44140625" style="28" customWidth="1"/>
    <col min="2052" max="2055" width="5.44140625" style="28" customWidth="1"/>
    <col min="2056" max="2059" width="5.21875" style="28" customWidth="1"/>
    <col min="2060" max="2060" width="7.44140625" style="28" customWidth="1"/>
    <col min="2061" max="2061" width="11.21875" style="28" customWidth="1"/>
    <col min="2062" max="2305" width="8.77734375" style="28"/>
    <col min="2306" max="2306" width="24.77734375" style="28" customWidth="1"/>
    <col min="2307" max="2307" width="18.44140625" style="28" customWidth="1"/>
    <col min="2308" max="2311" width="5.44140625" style="28" customWidth="1"/>
    <col min="2312" max="2315" width="5.21875" style="28" customWidth="1"/>
    <col min="2316" max="2316" width="7.44140625" style="28" customWidth="1"/>
    <col min="2317" max="2317" width="11.21875" style="28" customWidth="1"/>
    <col min="2318" max="2561" width="8.77734375" style="28"/>
    <col min="2562" max="2562" width="24.77734375" style="28" customWidth="1"/>
    <col min="2563" max="2563" width="18.44140625" style="28" customWidth="1"/>
    <col min="2564" max="2567" width="5.44140625" style="28" customWidth="1"/>
    <col min="2568" max="2571" width="5.21875" style="28" customWidth="1"/>
    <col min="2572" max="2572" width="7.44140625" style="28" customWidth="1"/>
    <col min="2573" max="2573" width="11.21875" style="28" customWidth="1"/>
    <col min="2574" max="2817" width="8.77734375" style="28"/>
    <col min="2818" max="2818" width="24.77734375" style="28" customWidth="1"/>
    <col min="2819" max="2819" width="18.44140625" style="28" customWidth="1"/>
    <col min="2820" max="2823" width="5.44140625" style="28" customWidth="1"/>
    <col min="2824" max="2827" width="5.21875" style="28" customWidth="1"/>
    <col min="2828" max="2828" width="7.44140625" style="28" customWidth="1"/>
    <col min="2829" max="2829" width="11.21875" style="28" customWidth="1"/>
    <col min="2830" max="3073" width="8.77734375" style="28"/>
    <col min="3074" max="3074" width="24.77734375" style="28" customWidth="1"/>
    <col min="3075" max="3075" width="18.44140625" style="28" customWidth="1"/>
    <col min="3076" max="3079" width="5.44140625" style="28" customWidth="1"/>
    <col min="3080" max="3083" width="5.21875" style="28" customWidth="1"/>
    <col min="3084" max="3084" width="7.44140625" style="28" customWidth="1"/>
    <col min="3085" max="3085" width="11.21875" style="28" customWidth="1"/>
    <col min="3086" max="3329" width="8.77734375" style="28"/>
    <col min="3330" max="3330" width="24.77734375" style="28" customWidth="1"/>
    <col min="3331" max="3331" width="18.44140625" style="28" customWidth="1"/>
    <col min="3332" max="3335" width="5.44140625" style="28" customWidth="1"/>
    <col min="3336" max="3339" width="5.21875" style="28" customWidth="1"/>
    <col min="3340" max="3340" width="7.44140625" style="28" customWidth="1"/>
    <col min="3341" max="3341" width="11.21875" style="28" customWidth="1"/>
    <col min="3342" max="3585" width="8.77734375" style="28"/>
    <col min="3586" max="3586" width="24.77734375" style="28" customWidth="1"/>
    <col min="3587" max="3587" width="18.44140625" style="28" customWidth="1"/>
    <col min="3588" max="3591" width="5.44140625" style="28" customWidth="1"/>
    <col min="3592" max="3595" width="5.21875" style="28" customWidth="1"/>
    <col min="3596" max="3596" width="7.44140625" style="28" customWidth="1"/>
    <col min="3597" max="3597" width="11.21875" style="28" customWidth="1"/>
    <col min="3598" max="3841" width="8.77734375" style="28"/>
    <col min="3842" max="3842" width="24.77734375" style="28" customWidth="1"/>
    <col min="3843" max="3843" width="18.44140625" style="28" customWidth="1"/>
    <col min="3844" max="3847" width="5.44140625" style="28" customWidth="1"/>
    <col min="3848" max="3851" width="5.21875" style="28" customWidth="1"/>
    <col min="3852" max="3852" width="7.44140625" style="28" customWidth="1"/>
    <col min="3853" max="3853" width="11.21875" style="28" customWidth="1"/>
    <col min="3854" max="4097" width="8.77734375" style="28"/>
    <col min="4098" max="4098" width="24.77734375" style="28" customWidth="1"/>
    <col min="4099" max="4099" width="18.44140625" style="28" customWidth="1"/>
    <col min="4100" max="4103" width="5.44140625" style="28" customWidth="1"/>
    <col min="4104" max="4107" width="5.21875" style="28" customWidth="1"/>
    <col min="4108" max="4108" width="7.44140625" style="28" customWidth="1"/>
    <col min="4109" max="4109" width="11.21875" style="28" customWidth="1"/>
    <col min="4110" max="4353" width="8.77734375" style="28"/>
    <col min="4354" max="4354" width="24.77734375" style="28" customWidth="1"/>
    <col min="4355" max="4355" width="18.44140625" style="28" customWidth="1"/>
    <col min="4356" max="4359" width="5.44140625" style="28" customWidth="1"/>
    <col min="4360" max="4363" width="5.21875" style="28" customWidth="1"/>
    <col min="4364" max="4364" width="7.44140625" style="28" customWidth="1"/>
    <col min="4365" max="4365" width="11.21875" style="28" customWidth="1"/>
    <col min="4366" max="4609" width="8.77734375" style="28"/>
    <col min="4610" max="4610" width="24.77734375" style="28" customWidth="1"/>
    <col min="4611" max="4611" width="18.44140625" style="28" customWidth="1"/>
    <col min="4612" max="4615" width="5.44140625" style="28" customWidth="1"/>
    <col min="4616" max="4619" width="5.21875" style="28" customWidth="1"/>
    <col min="4620" max="4620" width="7.44140625" style="28" customWidth="1"/>
    <col min="4621" max="4621" width="11.21875" style="28" customWidth="1"/>
    <col min="4622" max="4865" width="8.77734375" style="28"/>
    <col min="4866" max="4866" width="24.77734375" style="28" customWidth="1"/>
    <col min="4867" max="4867" width="18.44140625" style="28" customWidth="1"/>
    <col min="4868" max="4871" width="5.44140625" style="28" customWidth="1"/>
    <col min="4872" max="4875" width="5.21875" style="28" customWidth="1"/>
    <col min="4876" max="4876" width="7.44140625" style="28" customWidth="1"/>
    <col min="4877" max="4877" width="11.21875" style="28" customWidth="1"/>
    <col min="4878" max="5121" width="8.77734375" style="28"/>
    <col min="5122" max="5122" width="24.77734375" style="28" customWidth="1"/>
    <col min="5123" max="5123" width="18.44140625" style="28" customWidth="1"/>
    <col min="5124" max="5127" width="5.44140625" style="28" customWidth="1"/>
    <col min="5128" max="5131" width="5.21875" style="28" customWidth="1"/>
    <col min="5132" max="5132" width="7.44140625" style="28" customWidth="1"/>
    <col min="5133" max="5133" width="11.21875" style="28" customWidth="1"/>
    <col min="5134" max="5377" width="8.77734375" style="28"/>
    <col min="5378" max="5378" width="24.77734375" style="28" customWidth="1"/>
    <col min="5379" max="5379" width="18.44140625" style="28" customWidth="1"/>
    <col min="5380" max="5383" width="5.44140625" style="28" customWidth="1"/>
    <col min="5384" max="5387" width="5.21875" style="28" customWidth="1"/>
    <col min="5388" max="5388" width="7.44140625" style="28" customWidth="1"/>
    <col min="5389" max="5389" width="11.21875" style="28" customWidth="1"/>
    <col min="5390" max="5633" width="8.77734375" style="28"/>
    <col min="5634" max="5634" width="24.77734375" style="28" customWidth="1"/>
    <col min="5635" max="5635" width="18.44140625" style="28" customWidth="1"/>
    <col min="5636" max="5639" width="5.44140625" style="28" customWidth="1"/>
    <col min="5640" max="5643" width="5.21875" style="28" customWidth="1"/>
    <col min="5644" max="5644" width="7.44140625" style="28" customWidth="1"/>
    <col min="5645" max="5645" width="11.21875" style="28" customWidth="1"/>
    <col min="5646" max="5889" width="8.77734375" style="28"/>
    <col min="5890" max="5890" width="24.77734375" style="28" customWidth="1"/>
    <col min="5891" max="5891" width="18.44140625" style="28" customWidth="1"/>
    <col min="5892" max="5895" width="5.44140625" style="28" customWidth="1"/>
    <col min="5896" max="5899" width="5.21875" style="28" customWidth="1"/>
    <col min="5900" max="5900" width="7.44140625" style="28" customWidth="1"/>
    <col min="5901" max="5901" width="11.21875" style="28" customWidth="1"/>
    <col min="5902" max="6145" width="8.77734375" style="28"/>
    <col min="6146" max="6146" width="24.77734375" style="28" customWidth="1"/>
    <col min="6147" max="6147" width="18.44140625" style="28" customWidth="1"/>
    <col min="6148" max="6151" width="5.44140625" style="28" customWidth="1"/>
    <col min="6152" max="6155" width="5.21875" style="28" customWidth="1"/>
    <col min="6156" max="6156" width="7.44140625" style="28" customWidth="1"/>
    <col min="6157" max="6157" width="11.21875" style="28" customWidth="1"/>
    <col min="6158" max="6401" width="8.77734375" style="28"/>
    <col min="6402" max="6402" width="24.77734375" style="28" customWidth="1"/>
    <col min="6403" max="6403" width="18.44140625" style="28" customWidth="1"/>
    <col min="6404" max="6407" width="5.44140625" style="28" customWidth="1"/>
    <col min="6408" max="6411" width="5.21875" style="28" customWidth="1"/>
    <col min="6412" max="6412" width="7.44140625" style="28" customWidth="1"/>
    <col min="6413" max="6413" width="11.21875" style="28" customWidth="1"/>
    <col min="6414" max="6657" width="8.77734375" style="28"/>
    <col min="6658" max="6658" width="24.77734375" style="28" customWidth="1"/>
    <col min="6659" max="6659" width="18.44140625" style="28" customWidth="1"/>
    <col min="6660" max="6663" width="5.44140625" style="28" customWidth="1"/>
    <col min="6664" max="6667" width="5.21875" style="28" customWidth="1"/>
    <col min="6668" max="6668" width="7.44140625" style="28" customWidth="1"/>
    <col min="6669" max="6669" width="11.21875" style="28" customWidth="1"/>
    <col min="6670" max="6913" width="8.77734375" style="28"/>
    <col min="6914" max="6914" width="24.77734375" style="28" customWidth="1"/>
    <col min="6915" max="6915" width="18.44140625" style="28" customWidth="1"/>
    <col min="6916" max="6919" width="5.44140625" style="28" customWidth="1"/>
    <col min="6920" max="6923" width="5.21875" style="28" customWidth="1"/>
    <col min="6924" max="6924" width="7.44140625" style="28" customWidth="1"/>
    <col min="6925" max="6925" width="11.21875" style="28" customWidth="1"/>
    <col min="6926" max="7169" width="8.77734375" style="28"/>
    <col min="7170" max="7170" width="24.77734375" style="28" customWidth="1"/>
    <col min="7171" max="7171" width="18.44140625" style="28" customWidth="1"/>
    <col min="7172" max="7175" width="5.44140625" style="28" customWidth="1"/>
    <col min="7176" max="7179" width="5.21875" style="28" customWidth="1"/>
    <col min="7180" max="7180" width="7.44140625" style="28" customWidth="1"/>
    <col min="7181" max="7181" width="11.21875" style="28" customWidth="1"/>
    <col min="7182" max="7425" width="8.77734375" style="28"/>
    <col min="7426" max="7426" width="24.77734375" style="28" customWidth="1"/>
    <col min="7427" max="7427" width="18.44140625" style="28" customWidth="1"/>
    <col min="7428" max="7431" width="5.44140625" style="28" customWidth="1"/>
    <col min="7432" max="7435" width="5.21875" style="28" customWidth="1"/>
    <col min="7436" max="7436" width="7.44140625" style="28" customWidth="1"/>
    <col min="7437" max="7437" width="11.21875" style="28" customWidth="1"/>
    <col min="7438" max="7681" width="8.77734375" style="28"/>
    <col min="7682" max="7682" width="24.77734375" style="28" customWidth="1"/>
    <col min="7683" max="7683" width="18.44140625" style="28" customWidth="1"/>
    <col min="7684" max="7687" width="5.44140625" style="28" customWidth="1"/>
    <col min="7688" max="7691" width="5.21875" style="28" customWidth="1"/>
    <col min="7692" max="7692" width="7.44140625" style="28" customWidth="1"/>
    <col min="7693" max="7693" width="11.21875" style="28" customWidth="1"/>
    <col min="7694" max="7937" width="8.77734375" style="28"/>
    <col min="7938" max="7938" width="24.77734375" style="28" customWidth="1"/>
    <col min="7939" max="7939" width="18.44140625" style="28" customWidth="1"/>
    <col min="7940" max="7943" width="5.44140625" style="28" customWidth="1"/>
    <col min="7944" max="7947" width="5.21875" style="28" customWidth="1"/>
    <col min="7948" max="7948" width="7.44140625" style="28" customWidth="1"/>
    <col min="7949" max="7949" width="11.21875" style="28" customWidth="1"/>
    <col min="7950" max="8193" width="8.77734375" style="28"/>
    <col min="8194" max="8194" width="24.77734375" style="28" customWidth="1"/>
    <col min="8195" max="8195" width="18.44140625" style="28" customWidth="1"/>
    <col min="8196" max="8199" width="5.44140625" style="28" customWidth="1"/>
    <col min="8200" max="8203" width="5.21875" style="28" customWidth="1"/>
    <col min="8204" max="8204" width="7.44140625" style="28" customWidth="1"/>
    <col min="8205" max="8205" width="11.21875" style="28" customWidth="1"/>
    <col min="8206" max="8449" width="8.77734375" style="28"/>
    <col min="8450" max="8450" width="24.77734375" style="28" customWidth="1"/>
    <col min="8451" max="8451" width="18.44140625" style="28" customWidth="1"/>
    <col min="8452" max="8455" width="5.44140625" style="28" customWidth="1"/>
    <col min="8456" max="8459" width="5.21875" style="28" customWidth="1"/>
    <col min="8460" max="8460" width="7.44140625" style="28" customWidth="1"/>
    <col min="8461" max="8461" width="11.21875" style="28" customWidth="1"/>
    <col min="8462" max="8705" width="8.77734375" style="28"/>
    <col min="8706" max="8706" width="24.77734375" style="28" customWidth="1"/>
    <col min="8707" max="8707" width="18.44140625" style="28" customWidth="1"/>
    <col min="8708" max="8711" width="5.44140625" style="28" customWidth="1"/>
    <col min="8712" max="8715" width="5.21875" style="28" customWidth="1"/>
    <col min="8716" max="8716" width="7.44140625" style="28" customWidth="1"/>
    <col min="8717" max="8717" width="11.21875" style="28" customWidth="1"/>
    <col min="8718" max="8961" width="8.77734375" style="28"/>
    <col min="8962" max="8962" width="24.77734375" style="28" customWidth="1"/>
    <col min="8963" max="8963" width="18.44140625" style="28" customWidth="1"/>
    <col min="8964" max="8967" width="5.44140625" style="28" customWidth="1"/>
    <col min="8968" max="8971" width="5.21875" style="28" customWidth="1"/>
    <col min="8972" max="8972" width="7.44140625" style="28" customWidth="1"/>
    <col min="8973" max="8973" width="11.21875" style="28" customWidth="1"/>
    <col min="8974" max="9217" width="8.77734375" style="28"/>
    <col min="9218" max="9218" width="24.77734375" style="28" customWidth="1"/>
    <col min="9219" max="9219" width="18.44140625" style="28" customWidth="1"/>
    <col min="9220" max="9223" width="5.44140625" style="28" customWidth="1"/>
    <col min="9224" max="9227" width="5.21875" style="28" customWidth="1"/>
    <col min="9228" max="9228" width="7.44140625" style="28" customWidth="1"/>
    <col min="9229" max="9229" width="11.21875" style="28" customWidth="1"/>
    <col min="9230" max="9473" width="8.77734375" style="28"/>
    <col min="9474" max="9474" width="24.77734375" style="28" customWidth="1"/>
    <col min="9475" max="9475" width="18.44140625" style="28" customWidth="1"/>
    <col min="9476" max="9479" width="5.44140625" style="28" customWidth="1"/>
    <col min="9480" max="9483" width="5.21875" style="28" customWidth="1"/>
    <col min="9484" max="9484" width="7.44140625" style="28" customWidth="1"/>
    <col min="9485" max="9485" width="11.21875" style="28" customWidth="1"/>
    <col min="9486" max="9729" width="8.77734375" style="28"/>
    <col min="9730" max="9730" width="24.77734375" style="28" customWidth="1"/>
    <col min="9731" max="9731" width="18.44140625" style="28" customWidth="1"/>
    <col min="9732" max="9735" width="5.44140625" style="28" customWidth="1"/>
    <col min="9736" max="9739" width="5.21875" style="28" customWidth="1"/>
    <col min="9740" max="9740" width="7.44140625" style="28" customWidth="1"/>
    <col min="9741" max="9741" width="11.21875" style="28" customWidth="1"/>
    <col min="9742" max="9985" width="8.77734375" style="28"/>
    <col min="9986" max="9986" width="24.77734375" style="28" customWidth="1"/>
    <col min="9987" max="9987" width="18.44140625" style="28" customWidth="1"/>
    <col min="9988" max="9991" width="5.44140625" style="28" customWidth="1"/>
    <col min="9992" max="9995" width="5.21875" style="28" customWidth="1"/>
    <col min="9996" max="9996" width="7.44140625" style="28" customWidth="1"/>
    <col min="9997" max="9997" width="11.21875" style="28" customWidth="1"/>
    <col min="9998" max="10241" width="8.77734375" style="28"/>
    <col min="10242" max="10242" width="24.77734375" style="28" customWidth="1"/>
    <col min="10243" max="10243" width="18.44140625" style="28" customWidth="1"/>
    <col min="10244" max="10247" width="5.44140625" style="28" customWidth="1"/>
    <col min="10248" max="10251" width="5.21875" style="28" customWidth="1"/>
    <col min="10252" max="10252" width="7.44140625" style="28" customWidth="1"/>
    <col min="10253" max="10253" width="11.21875" style="28" customWidth="1"/>
    <col min="10254" max="10497" width="8.77734375" style="28"/>
    <col min="10498" max="10498" width="24.77734375" style="28" customWidth="1"/>
    <col min="10499" max="10499" width="18.44140625" style="28" customWidth="1"/>
    <col min="10500" max="10503" width="5.44140625" style="28" customWidth="1"/>
    <col min="10504" max="10507" width="5.21875" style="28" customWidth="1"/>
    <col min="10508" max="10508" width="7.44140625" style="28" customWidth="1"/>
    <col min="10509" max="10509" width="11.21875" style="28" customWidth="1"/>
    <col min="10510" max="10753" width="8.77734375" style="28"/>
    <col min="10754" max="10754" width="24.77734375" style="28" customWidth="1"/>
    <col min="10755" max="10755" width="18.44140625" style="28" customWidth="1"/>
    <col min="10756" max="10759" width="5.44140625" style="28" customWidth="1"/>
    <col min="10760" max="10763" width="5.21875" style="28" customWidth="1"/>
    <col min="10764" max="10764" width="7.44140625" style="28" customWidth="1"/>
    <col min="10765" max="10765" width="11.21875" style="28" customWidth="1"/>
    <col min="10766" max="11009" width="8.77734375" style="28"/>
    <col min="11010" max="11010" width="24.77734375" style="28" customWidth="1"/>
    <col min="11011" max="11011" width="18.44140625" style="28" customWidth="1"/>
    <col min="11012" max="11015" width="5.44140625" style="28" customWidth="1"/>
    <col min="11016" max="11019" width="5.21875" style="28" customWidth="1"/>
    <col min="11020" max="11020" width="7.44140625" style="28" customWidth="1"/>
    <col min="11021" max="11021" width="11.21875" style="28" customWidth="1"/>
    <col min="11022" max="11265" width="8.77734375" style="28"/>
    <col min="11266" max="11266" width="24.77734375" style="28" customWidth="1"/>
    <col min="11267" max="11267" width="18.44140625" style="28" customWidth="1"/>
    <col min="11268" max="11271" width="5.44140625" style="28" customWidth="1"/>
    <col min="11272" max="11275" width="5.21875" style="28" customWidth="1"/>
    <col min="11276" max="11276" width="7.44140625" style="28" customWidth="1"/>
    <col min="11277" max="11277" width="11.21875" style="28" customWidth="1"/>
    <col min="11278" max="11521" width="8.77734375" style="28"/>
    <col min="11522" max="11522" width="24.77734375" style="28" customWidth="1"/>
    <col min="11523" max="11523" width="18.44140625" style="28" customWidth="1"/>
    <col min="11524" max="11527" width="5.44140625" style="28" customWidth="1"/>
    <col min="11528" max="11531" width="5.21875" style="28" customWidth="1"/>
    <col min="11532" max="11532" width="7.44140625" style="28" customWidth="1"/>
    <col min="11533" max="11533" width="11.21875" style="28" customWidth="1"/>
    <col min="11534" max="11777" width="8.77734375" style="28"/>
    <col min="11778" max="11778" width="24.77734375" style="28" customWidth="1"/>
    <col min="11779" max="11779" width="18.44140625" style="28" customWidth="1"/>
    <col min="11780" max="11783" width="5.44140625" style="28" customWidth="1"/>
    <col min="11784" max="11787" width="5.21875" style="28" customWidth="1"/>
    <col min="11788" max="11788" width="7.44140625" style="28" customWidth="1"/>
    <col min="11789" max="11789" width="11.21875" style="28" customWidth="1"/>
    <col min="11790" max="12033" width="8.77734375" style="28"/>
    <col min="12034" max="12034" width="24.77734375" style="28" customWidth="1"/>
    <col min="12035" max="12035" width="18.44140625" style="28" customWidth="1"/>
    <col min="12036" max="12039" width="5.44140625" style="28" customWidth="1"/>
    <col min="12040" max="12043" width="5.21875" style="28" customWidth="1"/>
    <col min="12044" max="12044" width="7.44140625" style="28" customWidth="1"/>
    <col min="12045" max="12045" width="11.21875" style="28" customWidth="1"/>
    <col min="12046" max="12289" width="8.77734375" style="28"/>
    <col min="12290" max="12290" width="24.77734375" style="28" customWidth="1"/>
    <col min="12291" max="12291" width="18.44140625" style="28" customWidth="1"/>
    <col min="12292" max="12295" width="5.44140625" style="28" customWidth="1"/>
    <col min="12296" max="12299" width="5.21875" style="28" customWidth="1"/>
    <col min="12300" max="12300" width="7.44140625" style="28" customWidth="1"/>
    <col min="12301" max="12301" width="11.21875" style="28" customWidth="1"/>
    <col min="12302" max="12545" width="8.77734375" style="28"/>
    <col min="12546" max="12546" width="24.77734375" style="28" customWidth="1"/>
    <col min="12547" max="12547" width="18.44140625" style="28" customWidth="1"/>
    <col min="12548" max="12551" width="5.44140625" style="28" customWidth="1"/>
    <col min="12552" max="12555" width="5.21875" style="28" customWidth="1"/>
    <col min="12556" max="12556" width="7.44140625" style="28" customWidth="1"/>
    <col min="12557" max="12557" width="11.21875" style="28" customWidth="1"/>
    <col min="12558" max="12801" width="8.77734375" style="28"/>
    <col min="12802" max="12802" width="24.77734375" style="28" customWidth="1"/>
    <col min="12803" max="12803" width="18.44140625" style="28" customWidth="1"/>
    <col min="12804" max="12807" width="5.44140625" style="28" customWidth="1"/>
    <col min="12808" max="12811" width="5.21875" style="28" customWidth="1"/>
    <col min="12812" max="12812" width="7.44140625" style="28" customWidth="1"/>
    <col min="12813" max="12813" width="11.21875" style="28" customWidth="1"/>
    <col min="12814" max="13057" width="8.77734375" style="28"/>
    <col min="13058" max="13058" width="24.77734375" style="28" customWidth="1"/>
    <col min="13059" max="13059" width="18.44140625" style="28" customWidth="1"/>
    <col min="13060" max="13063" width="5.44140625" style="28" customWidth="1"/>
    <col min="13064" max="13067" width="5.21875" style="28" customWidth="1"/>
    <col min="13068" max="13068" width="7.44140625" style="28" customWidth="1"/>
    <col min="13069" max="13069" width="11.21875" style="28" customWidth="1"/>
    <col min="13070" max="13313" width="8.77734375" style="28"/>
    <col min="13314" max="13314" width="24.77734375" style="28" customWidth="1"/>
    <col min="13315" max="13315" width="18.44140625" style="28" customWidth="1"/>
    <col min="13316" max="13319" width="5.44140625" style="28" customWidth="1"/>
    <col min="13320" max="13323" width="5.21875" style="28" customWidth="1"/>
    <col min="13324" max="13324" width="7.44140625" style="28" customWidth="1"/>
    <col min="13325" max="13325" width="11.21875" style="28" customWidth="1"/>
    <col min="13326" max="13569" width="8.77734375" style="28"/>
    <col min="13570" max="13570" width="24.77734375" style="28" customWidth="1"/>
    <col min="13571" max="13571" width="18.44140625" style="28" customWidth="1"/>
    <col min="13572" max="13575" width="5.44140625" style="28" customWidth="1"/>
    <col min="13576" max="13579" width="5.21875" style="28" customWidth="1"/>
    <col min="13580" max="13580" width="7.44140625" style="28" customWidth="1"/>
    <col min="13581" max="13581" width="11.21875" style="28" customWidth="1"/>
    <col min="13582" max="13825" width="8.77734375" style="28"/>
    <col min="13826" max="13826" width="24.77734375" style="28" customWidth="1"/>
    <col min="13827" max="13827" width="18.44140625" style="28" customWidth="1"/>
    <col min="13828" max="13831" width="5.44140625" style="28" customWidth="1"/>
    <col min="13832" max="13835" width="5.21875" style="28" customWidth="1"/>
    <col min="13836" max="13836" width="7.44140625" style="28" customWidth="1"/>
    <col min="13837" max="13837" width="11.21875" style="28" customWidth="1"/>
    <col min="13838" max="14081" width="8.77734375" style="28"/>
    <col min="14082" max="14082" width="24.77734375" style="28" customWidth="1"/>
    <col min="14083" max="14083" width="18.44140625" style="28" customWidth="1"/>
    <col min="14084" max="14087" width="5.44140625" style="28" customWidth="1"/>
    <col min="14088" max="14091" width="5.21875" style="28" customWidth="1"/>
    <col min="14092" max="14092" width="7.44140625" style="28" customWidth="1"/>
    <col min="14093" max="14093" width="11.21875" style="28" customWidth="1"/>
    <col min="14094" max="14337" width="8.77734375" style="28"/>
    <col min="14338" max="14338" width="24.77734375" style="28" customWidth="1"/>
    <col min="14339" max="14339" width="18.44140625" style="28" customWidth="1"/>
    <col min="14340" max="14343" width="5.44140625" style="28" customWidth="1"/>
    <col min="14344" max="14347" width="5.21875" style="28" customWidth="1"/>
    <col min="14348" max="14348" width="7.44140625" style="28" customWidth="1"/>
    <col min="14349" max="14349" width="11.21875" style="28" customWidth="1"/>
    <col min="14350" max="14593" width="8.77734375" style="28"/>
    <col min="14594" max="14594" width="24.77734375" style="28" customWidth="1"/>
    <col min="14595" max="14595" width="18.44140625" style="28" customWidth="1"/>
    <col min="14596" max="14599" width="5.44140625" style="28" customWidth="1"/>
    <col min="14600" max="14603" width="5.21875" style="28" customWidth="1"/>
    <col min="14604" max="14604" width="7.44140625" style="28" customWidth="1"/>
    <col min="14605" max="14605" width="11.21875" style="28" customWidth="1"/>
    <col min="14606" max="14849" width="8.77734375" style="28"/>
    <col min="14850" max="14850" width="24.77734375" style="28" customWidth="1"/>
    <col min="14851" max="14851" width="18.44140625" style="28" customWidth="1"/>
    <col min="14852" max="14855" width="5.44140625" style="28" customWidth="1"/>
    <col min="14856" max="14859" width="5.21875" style="28" customWidth="1"/>
    <col min="14860" max="14860" width="7.44140625" style="28" customWidth="1"/>
    <col min="14861" max="14861" width="11.21875" style="28" customWidth="1"/>
    <col min="14862" max="15105" width="8.77734375" style="28"/>
    <col min="15106" max="15106" width="24.77734375" style="28" customWidth="1"/>
    <col min="15107" max="15107" width="18.44140625" style="28" customWidth="1"/>
    <col min="15108" max="15111" width="5.44140625" style="28" customWidth="1"/>
    <col min="15112" max="15115" width="5.21875" style="28" customWidth="1"/>
    <col min="15116" max="15116" width="7.44140625" style="28" customWidth="1"/>
    <col min="15117" max="15117" width="11.21875" style="28" customWidth="1"/>
    <col min="15118" max="15361" width="8.77734375" style="28"/>
    <col min="15362" max="15362" width="24.77734375" style="28" customWidth="1"/>
    <col min="15363" max="15363" width="18.44140625" style="28" customWidth="1"/>
    <col min="15364" max="15367" width="5.44140625" style="28" customWidth="1"/>
    <col min="15368" max="15371" width="5.21875" style="28" customWidth="1"/>
    <col min="15372" max="15372" width="7.44140625" style="28" customWidth="1"/>
    <col min="15373" max="15373" width="11.21875" style="28" customWidth="1"/>
    <col min="15374" max="15617" width="8.77734375" style="28"/>
    <col min="15618" max="15618" width="24.77734375" style="28" customWidth="1"/>
    <col min="15619" max="15619" width="18.44140625" style="28" customWidth="1"/>
    <col min="15620" max="15623" width="5.44140625" style="28" customWidth="1"/>
    <col min="15624" max="15627" width="5.21875" style="28" customWidth="1"/>
    <col min="15628" max="15628" width="7.44140625" style="28" customWidth="1"/>
    <col min="15629" max="15629" width="11.21875" style="28" customWidth="1"/>
    <col min="15630" max="15873" width="8.77734375" style="28"/>
    <col min="15874" max="15874" width="24.77734375" style="28" customWidth="1"/>
    <col min="15875" max="15875" width="18.44140625" style="28" customWidth="1"/>
    <col min="15876" max="15879" width="5.44140625" style="28" customWidth="1"/>
    <col min="15880" max="15883" width="5.21875" style="28" customWidth="1"/>
    <col min="15884" max="15884" width="7.44140625" style="28" customWidth="1"/>
    <col min="15885" max="15885" width="11.21875" style="28" customWidth="1"/>
    <col min="15886" max="16129" width="8.77734375" style="28"/>
    <col min="16130" max="16130" width="24.77734375" style="28" customWidth="1"/>
    <col min="16131" max="16131" width="18.44140625" style="28" customWidth="1"/>
    <col min="16132" max="16135" width="5.44140625" style="28" customWidth="1"/>
    <col min="16136" max="16139" width="5.21875" style="28" customWidth="1"/>
    <col min="16140" max="16140" width="7.44140625" style="28" customWidth="1"/>
    <col min="16141" max="16141" width="11.21875" style="28" customWidth="1"/>
    <col min="16142" max="16384" width="8.77734375" style="28"/>
  </cols>
  <sheetData>
    <row r="1" spans="1:19" x14ac:dyDescent="0.25">
      <c r="A1" s="26"/>
      <c r="B1" s="74" t="str">
        <f>IF('Process Information'!D24="", "",'Process Information'!D24)</f>
        <v/>
      </c>
      <c r="C1" s="10"/>
      <c r="D1" s="75" t="str">
        <f>IF('Process Information'!J27="","",'Process Information'!J27)</f>
        <v/>
      </c>
      <c r="E1" s="26"/>
      <c r="F1" s="26"/>
      <c r="G1" s="26"/>
      <c r="H1" s="26"/>
      <c r="I1" s="26"/>
      <c r="J1" s="75" t="str">
        <f>IF('Process Information'!F8="Select", "",'Process Information'!J9)</f>
        <v/>
      </c>
      <c r="K1" s="26"/>
      <c r="L1" s="26"/>
      <c r="M1" s="26"/>
    </row>
    <row r="2" spans="1:19" x14ac:dyDescent="0.25">
      <c r="A2" s="26"/>
      <c r="B2" s="76" t="str">
        <f>'Process Information'!B55</f>
        <v>Substrate 1</v>
      </c>
      <c r="C2" s="76">
        <f>IF('Process Information'!D55="Other", 'Process Information'!J55, 'Process Information'!D55)</f>
        <v>0</v>
      </c>
      <c r="D2" s="27"/>
      <c r="E2" s="391" t="str">
        <f>'Process Information'!B59</f>
        <v>Substrate 3</v>
      </c>
      <c r="F2" s="391"/>
      <c r="G2" s="391"/>
      <c r="H2" s="391"/>
      <c r="I2" s="391"/>
      <c r="J2" s="392">
        <f>IF('Process Information'!D59="Other", 'Process Information'!J59, 'Process Information'!D59)</f>
        <v>0</v>
      </c>
      <c r="K2" s="392"/>
      <c r="L2" s="392"/>
      <c r="M2" s="392"/>
    </row>
    <row r="3" spans="1:19" x14ac:dyDescent="0.25">
      <c r="A3" s="26"/>
      <c r="B3" s="76" t="str">
        <f>'Process Information'!B57</f>
        <v>Substrate 2</v>
      </c>
      <c r="C3" s="76">
        <f>IF('Process Information'!D57="Other", 'Process Information'!J57, 'Process Information'!D57)</f>
        <v>0</v>
      </c>
      <c r="D3" s="27"/>
      <c r="E3" s="392" t="str">
        <f>'Process Information'!B61</f>
        <v>Substrate 4</v>
      </c>
      <c r="F3" s="392"/>
      <c r="G3" s="392"/>
      <c r="H3" s="392"/>
      <c r="I3" s="392"/>
      <c r="J3" s="392">
        <f>IF('Process Information'!D61="Other", 'Process Information'!J61, 'Process Information'!D61)</f>
        <v>0</v>
      </c>
      <c r="K3" s="392"/>
      <c r="L3" s="392"/>
      <c r="M3" s="392"/>
    </row>
    <row r="4" spans="1:19" ht="9" customHeight="1" x14ac:dyDescent="0.25">
      <c r="A4" s="26"/>
      <c r="B4" s="80"/>
      <c r="C4" s="81"/>
      <c r="D4" s="27"/>
      <c r="E4" s="27"/>
      <c r="F4" s="27"/>
      <c r="G4" s="27"/>
      <c r="H4" s="27"/>
      <c r="I4" s="27"/>
      <c r="J4" s="27"/>
      <c r="K4" s="27"/>
      <c r="L4" s="27"/>
      <c r="M4" s="27"/>
    </row>
    <row r="5" spans="1:19" ht="13.8" thickBot="1" x14ac:dyDescent="0.3">
      <c r="A5" s="26"/>
      <c r="B5" s="29" t="s">
        <v>218</v>
      </c>
      <c r="C5" s="26"/>
      <c r="D5" s="26"/>
      <c r="E5" s="26"/>
      <c r="F5" s="26"/>
      <c r="G5" s="26"/>
      <c r="H5" s="26"/>
      <c r="I5" s="26"/>
      <c r="J5" s="26"/>
      <c r="K5" s="26"/>
      <c r="L5" s="26"/>
      <c r="M5" s="26"/>
      <c r="O5" s="28" t="str">
        <f>IF('Process Information'!F8="","",'Process Information'!F8)</f>
        <v>Select</v>
      </c>
    </row>
    <row r="6" spans="1:19" ht="13.5" customHeight="1" thickBot="1" x14ac:dyDescent="0.3">
      <c r="A6" s="26"/>
      <c r="B6" s="379" t="s">
        <v>3</v>
      </c>
      <c r="C6" s="379" t="s">
        <v>4</v>
      </c>
      <c r="D6" s="381" t="s">
        <v>5</v>
      </c>
      <c r="E6" s="381"/>
      <c r="F6" s="381"/>
      <c r="G6" s="382"/>
      <c r="H6" s="383" t="s">
        <v>6</v>
      </c>
      <c r="I6" s="381"/>
      <c r="J6" s="381"/>
      <c r="K6" s="382"/>
      <c r="L6" s="379" t="s">
        <v>266</v>
      </c>
      <c r="M6" s="379" t="s">
        <v>131</v>
      </c>
      <c r="P6" s="28" t="str">
        <f>""</f>
        <v/>
      </c>
      <c r="Q6" s="30" t="s">
        <v>12</v>
      </c>
      <c r="R6" s="30" t="s">
        <v>14</v>
      </c>
      <c r="S6" s="30" t="s">
        <v>15</v>
      </c>
    </row>
    <row r="7" spans="1:19" ht="14.25" customHeight="1" thickBot="1" x14ac:dyDescent="0.3">
      <c r="A7" s="26"/>
      <c r="B7" s="380"/>
      <c r="C7" s="390"/>
      <c r="D7" s="116">
        <v>1</v>
      </c>
      <c r="E7" s="97">
        <v>2</v>
      </c>
      <c r="F7" s="116">
        <v>3</v>
      </c>
      <c r="G7" s="116">
        <v>4</v>
      </c>
      <c r="H7" s="31">
        <v>1</v>
      </c>
      <c r="I7" s="31">
        <v>2</v>
      </c>
      <c r="J7" s="31">
        <v>3</v>
      </c>
      <c r="K7" s="31">
        <v>4</v>
      </c>
      <c r="L7" s="380"/>
      <c r="M7" s="380"/>
      <c r="O7" s="28" t="s">
        <v>19</v>
      </c>
      <c r="P7" s="28" t="s">
        <v>114</v>
      </c>
      <c r="Q7" s="30" t="s">
        <v>118</v>
      </c>
      <c r="R7" s="30" t="s">
        <v>127</v>
      </c>
      <c r="S7" s="30" t="s">
        <v>125</v>
      </c>
    </row>
    <row r="8" spans="1:19" ht="12.75" customHeight="1" thickTop="1" x14ac:dyDescent="0.25">
      <c r="A8" s="26"/>
      <c r="B8" s="386" t="str">
        <f>VLOOKUP(S25,S26:Y28,7,FALSE)</f>
        <v>Salt Spray
(JDQ 115)</v>
      </c>
      <c r="C8" s="387" t="s">
        <v>13</v>
      </c>
      <c r="D8" s="112"/>
      <c r="E8" s="112"/>
      <c r="F8" s="112"/>
      <c r="G8" s="112"/>
      <c r="H8" s="389"/>
      <c r="I8" s="389"/>
      <c r="J8" s="389"/>
      <c r="K8" s="389"/>
      <c r="L8" s="393"/>
      <c r="M8" s="371"/>
      <c r="N8" s="94"/>
      <c r="O8" s="28" t="s">
        <v>86</v>
      </c>
      <c r="P8" s="28" t="s">
        <v>115</v>
      </c>
      <c r="Q8" s="30" t="s">
        <v>119</v>
      </c>
      <c r="R8" s="30" t="s">
        <v>126</v>
      </c>
      <c r="S8" s="30" t="s">
        <v>122</v>
      </c>
    </row>
    <row r="9" spans="1:19" ht="12.75" customHeight="1" x14ac:dyDescent="0.25">
      <c r="A9" s="26"/>
      <c r="B9" s="374"/>
      <c r="C9" s="388"/>
      <c r="D9" s="113"/>
      <c r="E9" s="113"/>
      <c r="F9" s="113"/>
      <c r="G9" s="113"/>
      <c r="H9" s="371"/>
      <c r="I9" s="371"/>
      <c r="J9" s="371"/>
      <c r="K9" s="371"/>
      <c r="L9" s="377"/>
      <c r="M9" s="371"/>
      <c r="N9" s="94"/>
      <c r="O9" s="28" t="s">
        <v>87</v>
      </c>
      <c r="P9" s="28" t="s">
        <v>116</v>
      </c>
      <c r="Q9" s="30" t="s">
        <v>120</v>
      </c>
      <c r="R9" s="30" t="s">
        <v>128</v>
      </c>
      <c r="S9" s="30" t="s">
        <v>123</v>
      </c>
    </row>
    <row r="10" spans="1:19" ht="12.75" customHeight="1" x14ac:dyDescent="0.25">
      <c r="A10" s="26"/>
      <c r="B10" s="374"/>
      <c r="C10" s="384" t="s">
        <v>7</v>
      </c>
      <c r="D10" s="1"/>
      <c r="E10" s="1"/>
      <c r="F10" s="1"/>
      <c r="G10" s="1"/>
      <c r="H10" s="371"/>
      <c r="I10" s="371"/>
      <c r="J10" s="371"/>
      <c r="K10" s="371"/>
      <c r="L10" s="377"/>
      <c r="M10" s="371"/>
      <c r="N10" s="94"/>
      <c r="P10" s="28" t="s">
        <v>117</v>
      </c>
      <c r="Q10" s="30" t="s">
        <v>121</v>
      </c>
      <c r="R10" s="30" t="s">
        <v>129</v>
      </c>
      <c r="S10" s="30" t="s">
        <v>124</v>
      </c>
    </row>
    <row r="11" spans="1:19" x14ac:dyDescent="0.25">
      <c r="A11" s="26"/>
      <c r="B11" s="374"/>
      <c r="C11" s="388"/>
      <c r="D11" s="113"/>
      <c r="E11" s="113"/>
      <c r="F11" s="113"/>
      <c r="G11" s="113"/>
      <c r="H11" s="371"/>
      <c r="I11" s="371"/>
      <c r="J11" s="371"/>
      <c r="K11" s="371"/>
      <c r="L11" s="377"/>
      <c r="M11" s="371"/>
      <c r="N11" s="94"/>
      <c r="P11" s="33"/>
    </row>
    <row r="12" spans="1:19" x14ac:dyDescent="0.25">
      <c r="A12" s="26"/>
      <c r="B12" s="374"/>
      <c r="C12" s="384" t="s">
        <v>8</v>
      </c>
      <c r="D12" s="11"/>
      <c r="E12" s="11"/>
      <c r="F12" s="11"/>
      <c r="G12" s="11"/>
      <c r="H12" s="371"/>
      <c r="I12" s="371"/>
      <c r="J12" s="371"/>
      <c r="K12" s="371"/>
      <c r="L12" s="377"/>
      <c r="M12" s="371"/>
      <c r="N12" s="94"/>
      <c r="P12" s="33"/>
    </row>
    <row r="13" spans="1:19" x14ac:dyDescent="0.25">
      <c r="A13" s="26"/>
      <c r="B13" s="374"/>
      <c r="C13" s="388"/>
      <c r="D13" s="114"/>
      <c r="E13" s="114"/>
      <c r="F13" s="114"/>
      <c r="G13" s="114"/>
      <c r="H13" s="371"/>
      <c r="I13" s="371"/>
      <c r="J13" s="371"/>
      <c r="K13" s="371"/>
      <c r="L13" s="377"/>
      <c r="M13" s="371"/>
      <c r="N13" s="94"/>
      <c r="P13" s="33"/>
    </row>
    <row r="14" spans="1:19" x14ac:dyDescent="0.25">
      <c r="A14" s="26"/>
      <c r="B14" s="374"/>
      <c r="C14" s="384" t="s">
        <v>130</v>
      </c>
      <c r="D14" s="11"/>
      <c r="E14" s="11"/>
      <c r="F14" s="11"/>
      <c r="G14" s="11"/>
      <c r="H14" s="371"/>
      <c r="I14" s="371"/>
      <c r="J14" s="371"/>
      <c r="K14" s="371"/>
      <c r="L14" s="377"/>
      <c r="M14" s="371"/>
      <c r="N14" s="94"/>
      <c r="P14" s="33"/>
    </row>
    <row r="15" spans="1:19" ht="13.8" thickBot="1" x14ac:dyDescent="0.3">
      <c r="A15" s="26"/>
      <c r="B15" s="375"/>
      <c r="C15" s="385"/>
      <c r="D15" s="7"/>
      <c r="E15" s="7"/>
      <c r="F15" s="7"/>
      <c r="G15" s="7"/>
      <c r="H15" s="372"/>
      <c r="I15" s="372"/>
      <c r="J15" s="372"/>
      <c r="K15" s="372"/>
      <c r="L15" s="378"/>
      <c r="M15" s="372"/>
      <c r="N15" s="94"/>
      <c r="P15" s="33"/>
    </row>
    <row r="16" spans="1:19" ht="25.5" customHeight="1" x14ac:dyDescent="0.25">
      <c r="A16" s="26"/>
      <c r="B16" s="373" t="str">
        <f>VLOOKUP(S25,S26:Y28,6,FALSE)</f>
        <v>Humidity Resistance
(JDQ120)</v>
      </c>
      <c r="C16" s="107" t="s">
        <v>8</v>
      </c>
      <c r="D16" s="115"/>
      <c r="E16" s="115"/>
      <c r="F16" s="115"/>
      <c r="G16" s="115"/>
      <c r="H16" s="370"/>
      <c r="I16" s="370"/>
      <c r="J16" s="370"/>
      <c r="K16" s="370"/>
      <c r="L16" s="376"/>
      <c r="M16" s="370"/>
      <c r="N16" s="94"/>
      <c r="P16" s="33"/>
    </row>
    <row r="17" spans="1:27" ht="25.5" customHeight="1" thickBot="1" x14ac:dyDescent="0.3">
      <c r="A17" s="26"/>
      <c r="B17" s="375"/>
      <c r="C17" s="34" t="s">
        <v>9</v>
      </c>
      <c r="D17" s="7"/>
      <c r="E17" s="7"/>
      <c r="F17" s="7"/>
      <c r="G17" s="7"/>
      <c r="H17" s="372"/>
      <c r="I17" s="372"/>
      <c r="J17" s="372"/>
      <c r="K17" s="372"/>
      <c r="L17" s="378"/>
      <c r="M17" s="372"/>
      <c r="N17" s="94"/>
      <c r="P17" s="30"/>
    </row>
    <row r="18" spans="1:27" ht="12.75" customHeight="1" x14ac:dyDescent="0.25">
      <c r="A18" s="26"/>
      <c r="B18" s="374" t="s">
        <v>229</v>
      </c>
      <c r="C18" s="387" t="s">
        <v>13</v>
      </c>
      <c r="D18" s="112"/>
      <c r="E18" s="112"/>
      <c r="F18" s="112"/>
      <c r="G18" s="112"/>
      <c r="H18" s="371"/>
      <c r="I18" s="371"/>
      <c r="J18" s="371"/>
      <c r="K18" s="371"/>
      <c r="L18" s="376"/>
      <c r="M18" s="371"/>
      <c r="N18" s="94"/>
      <c r="O18" s="28" t="str">
        <f>IF('Process Information'!F8="","",'Process Information'!F8)</f>
        <v>Select</v>
      </c>
      <c r="P18" s="30"/>
      <c r="Q18" s="28">
        <v>2</v>
      </c>
      <c r="R18" s="28">
        <v>3</v>
      </c>
      <c r="S18" s="28">
        <v>4</v>
      </c>
      <c r="T18" s="28">
        <v>5</v>
      </c>
      <c r="U18" s="28">
        <v>6</v>
      </c>
      <c r="V18" s="28">
        <v>7</v>
      </c>
      <c r="W18" s="28">
        <v>8</v>
      </c>
      <c r="X18" s="28">
        <v>9</v>
      </c>
      <c r="Y18" s="28">
        <v>10</v>
      </c>
      <c r="Z18" s="28">
        <v>11</v>
      </c>
      <c r="AA18" s="28">
        <v>12</v>
      </c>
    </row>
    <row r="19" spans="1:27" ht="12.75" customHeight="1" x14ac:dyDescent="0.25">
      <c r="A19" s="26"/>
      <c r="B19" s="374"/>
      <c r="C19" s="388"/>
      <c r="D19" s="113"/>
      <c r="E19" s="113"/>
      <c r="F19" s="113"/>
      <c r="G19" s="113"/>
      <c r="H19" s="371"/>
      <c r="I19" s="371"/>
      <c r="J19" s="371"/>
      <c r="K19" s="371"/>
      <c r="L19" s="377"/>
      <c r="M19" s="371"/>
      <c r="N19" s="94"/>
      <c r="P19" s="28" t="s">
        <v>258</v>
      </c>
      <c r="Q19" s="30" t="s">
        <v>12</v>
      </c>
      <c r="R19" s="30" t="s">
        <v>14</v>
      </c>
      <c r="S19" s="30" t="s">
        <v>15</v>
      </c>
      <c r="T19" s="28" t="s">
        <v>137</v>
      </c>
      <c r="U19" s="28" t="s">
        <v>10</v>
      </c>
      <c r="V19" s="28" t="s">
        <v>139</v>
      </c>
      <c r="W19" s="28" t="s">
        <v>143</v>
      </c>
      <c r="Y19" s="30" t="s">
        <v>271</v>
      </c>
      <c r="Z19" s="30" t="s">
        <v>149</v>
      </c>
      <c r="AA19" s="30" t="s">
        <v>155</v>
      </c>
    </row>
    <row r="20" spans="1:27" ht="12.75" customHeight="1" x14ac:dyDescent="0.25">
      <c r="A20" s="26"/>
      <c r="B20" s="374"/>
      <c r="C20" s="384" t="s">
        <v>7</v>
      </c>
      <c r="D20" s="1"/>
      <c r="E20" s="1"/>
      <c r="F20" s="1"/>
      <c r="G20" s="1"/>
      <c r="H20" s="371"/>
      <c r="I20" s="371"/>
      <c r="J20" s="371"/>
      <c r="K20" s="371"/>
      <c r="L20" s="377"/>
      <c r="M20" s="371"/>
      <c r="N20" s="94"/>
      <c r="O20" s="28" t="s">
        <v>19</v>
      </c>
      <c r="P20" s="28" t="s">
        <v>114</v>
      </c>
      <c r="Q20" s="30" t="s">
        <v>215</v>
      </c>
      <c r="R20" s="30" t="s">
        <v>135</v>
      </c>
      <c r="S20" s="30" t="s">
        <v>125</v>
      </c>
      <c r="T20" s="28" t="e">
        <f>VLOOKUP($S$25,$S$26:$U$27,2,FALSE)</f>
        <v>#N/A</v>
      </c>
      <c r="U20" s="28" t="e">
        <f>VLOOKUP($S$25,$S$26:$U$27,3,FALSE)</f>
        <v>#N/A</v>
      </c>
      <c r="V20" s="28" t="s">
        <v>141</v>
      </c>
      <c r="W20" s="28" t="s">
        <v>143</v>
      </c>
      <c r="Y20" s="30" t="s">
        <v>267</v>
      </c>
      <c r="Z20" s="30" t="s">
        <v>150</v>
      </c>
      <c r="AA20" s="30" t="s">
        <v>156</v>
      </c>
    </row>
    <row r="21" spans="1:27" ht="12.75" customHeight="1" x14ac:dyDescent="0.25">
      <c r="A21" s="26"/>
      <c r="B21" s="374"/>
      <c r="C21" s="388"/>
      <c r="D21" s="113"/>
      <c r="E21" s="113"/>
      <c r="F21" s="113"/>
      <c r="G21" s="113"/>
      <c r="H21" s="371"/>
      <c r="I21" s="371"/>
      <c r="J21" s="371"/>
      <c r="K21" s="371"/>
      <c r="L21" s="377"/>
      <c r="M21" s="371"/>
      <c r="N21" s="94"/>
      <c r="O21" s="28" t="s">
        <v>86</v>
      </c>
      <c r="P21" s="28" t="s">
        <v>115</v>
      </c>
      <c r="Q21" s="30" t="s">
        <v>214</v>
      </c>
      <c r="R21" s="30" t="s">
        <v>132</v>
      </c>
      <c r="S21" s="30" t="s">
        <v>122</v>
      </c>
      <c r="T21" s="28" t="e">
        <f>VLOOKUP($S$25,$S$26:$U$27,2,FALSE)</f>
        <v>#N/A</v>
      </c>
      <c r="U21" s="28" t="e">
        <f>VLOOKUP($S$25,$S$26:$U$27,3,FALSE)</f>
        <v>#N/A</v>
      </c>
      <c r="V21" s="28" t="s">
        <v>142</v>
      </c>
      <c r="W21" s="28" t="s">
        <v>143</v>
      </c>
      <c r="Y21" s="30" t="s">
        <v>268</v>
      </c>
      <c r="Z21" s="30" t="s">
        <v>151</v>
      </c>
      <c r="AA21" s="30" t="s">
        <v>157</v>
      </c>
    </row>
    <row r="22" spans="1:27" ht="12.75" customHeight="1" x14ac:dyDescent="0.25">
      <c r="A22" s="26"/>
      <c r="B22" s="374"/>
      <c r="C22" s="384" t="s">
        <v>8</v>
      </c>
      <c r="D22" s="11"/>
      <c r="E22" s="11"/>
      <c r="F22" s="11"/>
      <c r="G22" s="11"/>
      <c r="H22" s="371"/>
      <c r="I22" s="371"/>
      <c r="J22" s="371"/>
      <c r="K22" s="371"/>
      <c r="L22" s="377"/>
      <c r="M22" s="371"/>
      <c r="N22" s="94"/>
      <c r="O22" s="28" t="s">
        <v>87</v>
      </c>
      <c r="P22" s="28" t="s">
        <v>116</v>
      </c>
      <c r="Q22" s="30" t="s">
        <v>216</v>
      </c>
      <c r="R22" s="30" t="s">
        <v>133</v>
      </c>
      <c r="S22" s="30" t="s">
        <v>123</v>
      </c>
      <c r="T22" s="28" t="e">
        <f>VLOOKUP($S$25,$S$26:$U$27,2,FALSE)</f>
        <v>#N/A</v>
      </c>
      <c r="U22" s="28" t="e">
        <f>VLOOKUP($S$25,$S$26:$U$27,3,FALSE)</f>
        <v>#N/A</v>
      </c>
      <c r="V22" s="28" t="s">
        <v>139</v>
      </c>
      <c r="W22" s="28" t="s">
        <v>143</v>
      </c>
      <c r="Y22" s="30" t="s">
        <v>269</v>
      </c>
      <c r="Z22" s="30" t="s">
        <v>152</v>
      </c>
      <c r="AA22" s="30" t="s">
        <v>158</v>
      </c>
    </row>
    <row r="23" spans="1:27" ht="12.75" customHeight="1" x14ac:dyDescent="0.25">
      <c r="A23" s="26"/>
      <c r="B23" s="374"/>
      <c r="C23" s="388"/>
      <c r="D23" s="114"/>
      <c r="E23" s="114"/>
      <c r="F23" s="114"/>
      <c r="G23" s="114"/>
      <c r="H23" s="371"/>
      <c r="I23" s="371"/>
      <c r="J23" s="371"/>
      <c r="K23" s="371"/>
      <c r="L23" s="377"/>
      <c r="M23" s="371"/>
      <c r="N23" s="94"/>
      <c r="P23" s="28" t="s">
        <v>117</v>
      </c>
      <c r="Q23" s="30" t="s">
        <v>217</v>
      </c>
      <c r="R23" s="30" t="s">
        <v>134</v>
      </c>
      <c r="S23" s="30" t="s">
        <v>124</v>
      </c>
      <c r="T23" s="28" t="e">
        <f>VLOOKUP($S$25,$S$26:$U$27,2,FALSE)</f>
        <v>#N/A</v>
      </c>
      <c r="U23" s="28" t="e">
        <f>VLOOKUP($S$25,$S$26:$U$27,3,FALSE)</f>
        <v>#N/A</v>
      </c>
      <c r="V23" s="28" t="s">
        <v>140</v>
      </c>
      <c r="W23" s="28" t="s">
        <v>143</v>
      </c>
      <c r="Y23" s="30" t="s">
        <v>270</v>
      </c>
      <c r="Z23" s="30" t="s">
        <v>153</v>
      </c>
      <c r="AA23" s="30" t="s">
        <v>159</v>
      </c>
    </row>
    <row r="24" spans="1:27" ht="12.75" customHeight="1" x14ac:dyDescent="0.25">
      <c r="A24" s="26"/>
      <c r="B24" s="374"/>
      <c r="C24" s="384" t="s">
        <v>130</v>
      </c>
      <c r="D24" s="11"/>
      <c r="E24" s="11"/>
      <c r="F24" s="11"/>
      <c r="G24" s="11"/>
      <c r="H24" s="371"/>
      <c r="I24" s="371"/>
      <c r="J24" s="371"/>
      <c r="K24" s="371"/>
      <c r="L24" s="377"/>
      <c r="M24" s="371"/>
      <c r="N24" s="94"/>
      <c r="P24" s="33"/>
    </row>
    <row r="25" spans="1:27" ht="12.75" customHeight="1" thickBot="1" x14ac:dyDescent="0.3">
      <c r="A25" s="26"/>
      <c r="B25" s="375"/>
      <c r="C25" s="385"/>
      <c r="D25" s="7"/>
      <c r="E25" s="7"/>
      <c r="F25" s="7"/>
      <c r="G25" s="7"/>
      <c r="H25" s="372"/>
      <c r="I25" s="372"/>
      <c r="J25" s="372"/>
      <c r="K25" s="372"/>
      <c r="L25" s="378"/>
      <c r="M25" s="372"/>
      <c r="N25" s="94"/>
      <c r="P25" s="33"/>
      <c r="S25" s="28" t="str">
        <f>'Process Information'!F9</f>
        <v>Select</v>
      </c>
      <c r="T25" s="28" t="s">
        <v>211</v>
      </c>
      <c r="U25" s="28" t="s">
        <v>212</v>
      </c>
      <c r="V25" s="28" t="s">
        <v>222</v>
      </c>
      <c r="W25" s="28" t="s">
        <v>219</v>
      </c>
    </row>
    <row r="26" spans="1:27" ht="8.25" customHeight="1" x14ac:dyDescent="0.25">
      <c r="A26" s="26"/>
      <c r="B26" s="82"/>
      <c r="C26" s="82"/>
      <c r="D26" s="83"/>
      <c r="E26" s="83"/>
      <c r="F26" s="83"/>
      <c r="G26" s="83"/>
      <c r="H26" s="84"/>
      <c r="I26" s="84"/>
      <c r="J26" s="84"/>
      <c r="K26" s="84"/>
      <c r="L26" s="84"/>
      <c r="M26" s="84"/>
      <c r="N26" s="94"/>
      <c r="P26" s="33"/>
      <c r="S26" s="28" t="s">
        <v>198</v>
      </c>
      <c r="T26" s="28" t="s">
        <v>224</v>
      </c>
      <c r="U26" s="28" t="s">
        <v>10</v>
      </c>
      <c r="V26" s="77" t="s">
        <v>213</v>
      </c>
      <c r="W26" s="28" t="s">
        <v>221</v>
      </c>
      <c r="X26" s="30" t="s">
        <v>227</v>
      </c>
      <c r="Y26" s="30" t="s">
        <v>228</v>
      </c>
    </row>
    <row r="27" spans="1:27" ht="13.5" customHeight="1" thickBot="1" x14ac:dyDescent="0.3">
      <c r="A27" s="26"/>
      <c r="B27" s="75" t="s">
        <v>136</v>
      </c>
      <c r="C27" s="85"/>
      <c r="D27" s="86"/>
      <c r="E27" s="86"/>
      <c r="F27" s="86"/>
      <c r="G27" s="86"/>
      <c r="H27" s="84"/>
      <c r="I27" s="84"/>
      <c r="J27" s="84"/>
      <c r="K27" s="84"/>
      <c r="L27" s="84"/>
      <c r="M27" s="84"/>
      <c r="N27" s="94"/>
      <c r="P27" s="33"/>
      <c r="S27" s="28" t="s">
        <v>199</v>
      </c>
      <c r="T27" s="28" t="s">
        <v>137</v>
      </c>
      <c r="U27" s="28" t="s">
        <v>138</v>
      </c>
      <c r="V27" s="28" t="s">
        <v>223</v>
      </c>
      <c r="W27" s="28" t="s">
        <v>220</v>
      </c>
      <c r="X27" s="30" t="s">
        <v>226</v>
      </c>
      <c r="Y27" s="30" t="s">
        <v>225</v>
      </c>
    </row>
    <row r="28" spans="1:27" ht="13.5" customHeight="1" thickBot="1" x14ac:dyDescent="0.3">
      <c r="A28" s="26"/>
      <c r="B28" s="379" t="s">
        <v>3</v>
      </c>
      <c r="C28" s="379" t="s">
        <v>4</v>
      </c>
      <c r="D28" s="381" t="s">
        <v>5</v>
      </c>
      <c r="E28" s="381"/>
      <c r="F28" s="381"/>
      <c r="G28" s="382"/>
      <c r="H28" s="383" t="s">
        <v>6</v>
      </c>
      <c r="I28" s="381"/>
      <c r="J28" s="381"/>
      <c r="K28" s="382"/>
      <c r="L28" s="379" t="s">
        <v>266</v>
      </c>
      <c r="M28" s="379" t="s">
        <v>131</v>
      </c>
      <c r="N28" s="94"/>
      <c r="P28" s="30"/>
      <c r="S28" s="28" t="s">
        <v>258</v>
      </c>
      <c r="T28" s="28" t="s">
        <v>224</v>
      </c>
      <c r="U28" s="28" t="s">
        <v>10</v>
      </c>
      <c r="V28" s="77" t="s">
        <v>213</v>
      </c>
      <c r="W28" s="28" t="s">
        <v>221</v>
      </c>
      <c r="X28" s="30" t="s">
        <v>15</v>
      </c>
      <c r="Y28" s="30" t="s">
        <v>12</v>
      </c>
    </row>
    <row r="29" spans="1:27" ht="14.25" customHeight="1" thickBot="1" x14ac:dyDescent="0.3">
      <c r="A29" s="26"/>
      <c r="B29" s="380"/>
      <c r="C29" s="380"/>
      <c r="D29" s="31">
        <v>1</v>
      </c>
      <c r="E29" s="32">
        <v>2</v>
      </c>
      <c r="F29" s="31">
        <v>3</v>
      </c>
      <c r="G29" s="31">
        <v>4</v>
      </c>
      <c r="H29" s="31">
        <v>1</v>
      </c>
      <c r="I29" s="31">
        <v>2</v>
      </c>
      <c r="J29" s="31">
        <v>3</v>
      </c>
      <c r="K29" s="31">
        <v>4</v>
      </c>
      <c r="L29" s="380"/>
      <c r="M29" s="380"/>
      <c r="N29" s="94"/>
      <c r="P29" s="30"/>
    </row>
    <row r="30" spans="1:27" ht="14.4" thickTop="1" thickBot="1" x14ac:dyDescent="0.3">
      <c r="A30" s="26"/>
      <c r="B30" s="35" t="s">
        <v>16</v>
      </c>
      <c r="C30" s="34" t="str">
        <f>VLOOKUP(S25, S26:Y28, 2,FALSE)</f>
        <v>≥ H</v>
      </c>
      <c r="D30" s="9"/>
      <c r="E30" s="9"/>
      <c r="F30" s="9"/>
      <c r="G30" s="9"/>
      <c r="H30" s="2"/>
      <c r="I30" s="2"/>
      <c r="J30" s="2"/>
      <c r="K30" s="2"/>
      <c r="L30" s="98"/>
      <c r="M30" s="2"/>
      <c r="N30" s="94"/>
      <c r="P30" s="30"/>
      <c r="S30" s="28">
        <v>1</v>
      </c>
      <c r="T30" s="28">
        <v>2</v>
      </c>
      <c r="U30" s="28">
        <v>3</v>
      </c>
      <c r="V30" s="28">
        <v>4</v>
      </c>
      <c r="W30" s="28">
        <v>5</v>
      </c>
      <c r="X30" s="28">
        <v>6</v>
      </c>
      <c r="Y30" s="28">
        <v>7</v>
      </c>
    </row>
    <row r="31" spans="1:27" ht="13.8" thickBot="1" x14ac:dyDescent="0.3">
      <c r="A31" s="26"/>
      <c r="B31" s="35" t="s">
        <v>17</v>
      </c>
      <c r="C31" s="34" t="str">
        <f>VLOOKUP(S25, S26:Y28, 3,FALSE)</f>
        <v>≥ B</v>
      </c>
      <c r="D31" s="2"/>
      <c r="E31" s="2"/>
      <c r="F31" s="2"/>
      <c r="G31" s="2"/>
      <c r="H31" s="2"/>
      <c r="I31" s="2"/>
      <c r="J31" s="2"/>
      <c r="K31" s="2"/>
      <c r="L31" s="98"/>
      <c r="M31" s="2"/>
      <c r="N31" s="94"/>
      <c r="P31" s="30" t="s">
        <v>144</v>
      </c>
      <c r="S31" s="28" t="s">
        <v>198</v>
      </c>
      <c r="T31" s="28" t="s">
        <v>276</v>
      </c>
      <c r="U31" s="28" t="s">
        <v>277</v>
      </c>
      <c r="V31" s="28" t="s">
        <v>278</v>
      </c>
      <c r="W31" s="28" t="s">
        <v>278</v>
      </c>
      <c r="X31" s="28">
        <v>10</v>
      </c>
      <c r="Y31" s="28">
        <v>20</v>
      </c>
    </row>
    <row r="32" spans="1:27" ht="13.8" thickBot="1" x14ac:dyDescent="0.3">
      <c r="A32" s="26"/>
      <c r="B32" s="36" t="s">
        <v>230</v>
      </c>
      <c r="C32" s="37" t="s">
        <v>11</v>
      </c>
      <c r="D32" s="8"/>
      <c r="E32" s="8"/>
      <c r="F32" s="8"/>
      <c r="G32" s="8"/>
      <c r="H32" s="73"/>
      <c r="I32" s="73"/>
      <c r="J32" s="73"/>
      <c r="K32" s="73"/>
      <c r="L32" s="99"/>
      <c r="M32" s="2"/>
      <c r="N32" s="94"/>
      <c r="P32" s="28" t="s">
        <v>109</v>
      </c>
      <c r="Q32" s="30"/>
      <c r="R32" s="30"/>
      <c r="S32" s="28" t="s">
        <v>199</v>
      </c>
      <c r="T32" s="28" t="s">
        <v>275</v>
      </c>
      <c r="U32" s="28" t="s">
        <v>276</v>
      </c>
      <c r="V32" s="28" t="s">
        <v>277</v>
      </c>
      <c r="W32" s="28" t="s">
        <v>278</v>
      </c>
      <c r="X32" s="28">
        <v>15</v>
      </c>
      <c r="Y32" s="28">
        <v>100</v>
      </c>
    </row>
    <row r="33" spans="1:25" ht="13.8" thickBot="1" x14ac:dyDescent="0.3">
      <c r="A33" s="26"/>
      <c r="B33" s="38" t="s">
        <v>18</v>
      </c>
      <c r="C33" s="78" t="str">
        <f>VLOOKUP(S25, S26:Y28, 4,FALSE)</f>
        <v>0 ≤ 20</v>
      </c>
      <c r="D33" s="12"/>
      <c r="E33" s="12"/>
      <c r="F33" s="12"/>
      <c r="G33" s="12"/>
      <c r="H33" s="14"/>
      <c r="I33" s="14"/>
      <c r="J33" s="14"/>
      <c r="K33" s="14"/>
      <c r="L33" s="100"/>
      <c r="M33" s="14"/>
      <c r="N33" s="94"/>
      <c r="P33" s="28" t="s">
        <v>110</v>
      </c>
      <c r="Q33" s="30"/>
      <c r="R33" s="30"/>
      <c r="S33" s="28" t="s">
        <v>258</v>
      </c>
      <c r="T33" s="28" t="s">
        <v>276</v>
      </c>
      <c r="U33" s="28" t="s">
        <v>277</v>
      </c>
      <c r="V33" s="28" t="s">
        <v>278</v>
      </c>
      <c r="W33" s="28" t="s">
        <v>278</v>
      </c>
      <c r="X33" s="28">
        <v>10</v>
      </c>
      <c r="Y33" s="28">
        <v>20</v>
      </c>
    </row>
    <row r="34" spans="1:25" ht="13.8" thickBot="1" x14ac:dyDescent="0.3">
      <c r="A34" s="26"/>
      <c r="B34" s="41" t="s">
        <v>154</v>
      </c>
      <c r="C34" s="79" t="str">
        <f>VLOOKUP(S25, S26:Y28, 5,FALSE)</f>
        <v>≤10 ΔE00  (JDQ114A)</v>
      </c>
      <c r="D34" s="119"/>
      <c r="E34" s="119"/>
      <c r="F34" s="119"/>
      <c r="G34" s="119"/>
      <c r="H34" s="68"/>
      <c r="I34" s="68"/>
      <c r="J34" s="42"/>
      <c r="K34" s="42"/>
      <c r="L34" s="101"/>
      <c r="M34" s="42"/>
      <c r="N34" s="94"/>
      <c r="S34" s="28" t="s">
        <v>198</v>
      </c>
      <c r="T34" s="28" t="s">
        <v>273</v>
      </c>
      <c r="U34" s="28" t="s">
        <v>274</v>
      </c>
      <c r="V34" s="28" t="s">
        <v>272</v>
      </c>
      <c r="W34" s="28" t="s">
        <v>275</v>
      </c>
    </row>
    <row r="35" spans="1:25" ht="9.75" customHeight="1" x14ac:dyDescent="0.3">
      <c r="A35" s="26"/>
      <c r="B35" s="26"/>
      <c r="C35" s="23"/>
      <c r="D35" s="39"/>
      <c r="E35" s="39"/>
      <c r="F35" s="39"/>
      <c r="G35" s="39"/>
      <c r="H35" s="40"/>
      <c r="I35" s="40"/>
      <c r="J35" s="40"/>
      <c r="K35" s="40"/>
      <c r="L35" s="40"/>
      <c r="M35" s="40"/>
      <c r="N35" s="94"/>
      <c r="S35" s="28" t="s">
        <v>199</v>
      </c>
      <c r="T35" s="28" t="s">
        <v>274</v>
      </c>
      <c r="U35" s="28" t="s">
        <v>272</v>
      </c>
      <c r="V35" s="28" t="s">
        <v>275</v>
      </c>
      <c r="W35" s="28" t="s">
        <v>275</v>
      </c>
    </row>
    <row r="36" spans="1:25" ht="13.8" thickBot="1" x14ac:dyDescent="0.3">
      <c r="B36" s="75" t="s">
        <v>145</v>
      </c>
      <c r="C36" s="26"/>
      <c r="D36" s="26"/>
      <c r="E36" s="26"/>
      <c r="F36" s="26"/>
      <c r="G36" s="26"/>
      <c r="H36" s="26"/>
      <c r="I36" s="26"/>
      <c r="J36" s="26"/>
      <c r="K36" s="26"/>
      <c r="L36" s="26"/>
      <c r="M36" s="26"/>
      <c r="N36" s="94"/>
    </row>
    <row r="37" spans="1:25" ht="13.5" customHeight="1" thickBot="1" x14ac:dyDescent="0.3">
      <c r="B37" s="379" t="s">
        <v>3</v>
      </c>
      <c r="C37" s="379" t="s">
        <v>4</v>
      </c>
      <c r="D37" s="381" t="s">
        <v>5</v>
      </c>
      <c r="E37" s="381"/>
      <c r="F37" s="381"/>
      <c r="G37" s="382"/>
      <c r="H37" s="383" t="s">
        <v>6</v>
      </c>
      <c r="I37" s="381"/>
      <c r="J37" s="381"/>
      <c r="K37" s="382"/>
      <c r="L37" s="379" t="s">
        <v>266</v>
      </c>
      <c r="M37" s="379" t="s">
        <v>131</v>
      </c>
      <c r="N37" s="94"/>
    </row>
    <row r="38" spans="1:25" ht="13.5" customHeight="1" thickBot="1" x14ac:dyDescent="0.3">
      <c r="B38" s="380"/>
      <c r="C38" s="380"/>
      <c r="D38" s="31">
        <v>1</v>
      </c>
      <c r="E38" s="32">
        <v>2</v>
      </c>
      <c r="F38" s="31">
        <v>3</v>
      </c>
      <c r="G38" s="31">
        <v>4</v>
      </c>
      <c r="H38" s="31">
        <v>1</v>
      </c>
      <c r="I38" s="31">
        <v>2</v>
      </c>
      <c r="J38" s="31">
        <v>3</v>
      </c>
      <c r="K38" s="31">
        <v>4</v>
      </c>
      <c r="L38" s="380"/>
      <c r="M38" s="380"/>
      <c r="N38" s="94"/>
    </row>
    <row r="39" spans="1:25" ht="13.5" customHeight="1" thickTop="1" x14ac:dyDescent="0.25">
      <c r="B39" s="367" t="str">
        <f>VLOOKUP(O18, P19:AA23, 10,FALSE)</f>
        <v>Heat Resistance
24 hours (JDQ 147)</v>
      </c>
      <c r="C39" s="102" t="s">
        <v>146</v>
      </c>
      <c r="D39" s="103"/>
      <c r="E39" s="103"/>
      <c r="F39" s="103"/>
      <c r="G39" s="103"/>
      <c r="H39" s="371"/>
      <c r="I39" s="371"/>
      <c r="J39" s="371"/>
      <c r="K39" s="371"/>
      <c r="L39" s="377"/>
      <c r="M39" s="371"/>
      <c r="N39" s="94"/>
    </row>
    <row r="40" spans="1:25" ht="14.25" customHeight="1" x14ac:dyDescent="0.25">
      <c r="B40" s="368"/>
      <c r="C40" s="104" t="s">
        <v>147</v>
      </c>
      <c r="D40" s="105"/>
      <c r="E40" s="105"/>
      <c r="F40" s="105"/>
      <c r="G40" s="105"/>
      <c r="H40" s="371"/>
      <c r="I40" s="371"/>
      <c r="J40" s="371"/>
      <c r="K40" s="371"/>
      <c r="L40" s="377"/>
      <c r="M40" s="371"/>
      <c r="N40" s="94"/>
    </row>
    <row r="41" spans="1:25" ht="13.8" thickBot="1" x14ac:dyDescent="0.3">
      <c r="B41" s="369"/>
      <c r="C41" s="106" t="str">
        <f>VLOOKUP(O18, P19:W23, 8,FALSE)</f>
        <v>Hardness: ≥HB</v>
      </c>
      <c r="D41" s="117"/>
      <c r="E41" s="117"/>
      <c r="F41" s="117"/>
      <c r="G41" s="117"/>
      <c r="H41" s="371"/>
      <c r="I41" s="371"/>
      <c r="J41" s="371"/>
      <c r="K41" s="371"/>
      <c r="L41" s="378"/>
      <c r="M41" s="371"/>
      <c r="N41" s="94"/>
      <c r="S41" s="28" t="str">
        <f>'Process Information'!F9</f>
        <v>Select</v>
      </c>
    </row>
    <row r="42" spans="1:25" x14ac:dyDescent="0.25">
      <c r="B42" s="373" t="str">
        <f>VLOOKUP(O18, P19:AA23, 11,FALSE)</f>
        <v>Cyclic Temperature 
Resistance (JDQ 148)</v>
      </c>
      <c r="C42" s="107" t="s">
        <v>148</v>
      </c>
      <c r="D42" s="108"/>
      <c r="E42" s="108"/>
      <c r="F42" s="108"/>
      <c r="G42" s="108"/>
      <c r="H42" s="370"/>
      <c r="I42" s="370"/>
      <c r="J42" s="370"/>
      <c r="K42" s="370"/>
      <c r="L42" s="376"/>
      <c r="M42" s="370"/>
      <c r="N42" s="94"/>
      <c r="T42" s="28" t="s">
        <v>211</v>
      </c>
      <c r="U42" s="28" t="s">
        <v>212</v>
      </c>
      <c r="V42" s="28" t="s">
        <v>55</v>
      </c>
      <c r="W42" s="28" t="s">
        <v>279</v>
      </c>
    </row>
    <row r="43" spans="1:25" x14ac:dyDescent="0.25">
      <c r="B43" s="374"/>
      <c r="C43" s="109" t="s">
        <v>146</v>
      </c>
      <c r="D43" s="110"/>
      <c r="E43" s="110"/>
      <c r="F43" s="110"/>
      <c r="G43" s="110"/>
      <c r="H43" s="371"/>
      <c r="I43" s="371"/>
      <c r="J43" s="371"/>
      <c r="K43" s="371"/>
      <c r="L43" s="377"/>
      <c r="M43" s="371"/>
      <c r="N43" s="94"/>
      <c r="T43" s="28" t="str">
        <f>VLOOKUP($S$41,$S$31:$W$33,2,FALSE)</f>
        <v>H</v>
      </c>
      <c r="U43" s="28" t="str">
        <f>VLOOKUP($S$41,$S$33:$W$35,2,FALSE)</f>
        <v>H</v>
      </c>
      <c r="V43" s="28">
        <f>VLOOKUP(S41,S31:X33,6,FALSE)</f>
        <v>10</v>
      </c>
      <c r="W43" s="28">
        <f>VLOOKUP(S41,S31:Y33,7,FALSE)</f>
        <v>20</v>
      </c>
    </row>
    <row r="44" spans="1:25" ht="13.8" thickBot="1" x14ac:dyDescent="0.3">
      <c r="B44" s="375"/>
      <c r="C44" s="106" t="s">
        <v>147</v>
      </c>
      <c r="D44" s="111"/>
      <c r="E44" s="111"/>
      <c r="F44" s="111"/>
      <c r="G44" s="111"/>
      <c r="H44" s="372"/>
      <c r="I44" s="372"/>
      <c r="J44" s="372"/>
      <c r="K44" s="372"/>
      <c r="L44" s="378"/>
      <c r="M44" s="372"/>
      <c r="N44" s="94"/>
      <c r="T44" s="28" t="str">
        <f>VLOOKUP($S$41,$S$31:$W$33,3,FALSE)</f>
        <v>2H</v>
      </c>
      <c r="U44" s="28" t="str">
        <f>VLOOKUP($S$41,$S$33:$W$35,3,FALSE)</f>
        <v>2H</v>
      </c>
    </row>
    <row r="45" spans="1:25" x14ac:dyDescent="0.25">
      <c r="B45" s="373" t="str">
        <f>VLOOKUP(O18, P19:AA23, 12,FALSE)</f>
        <v>Thermal Shock Resistance
(JDQ 149)</v>
      </c>
      <c r="C45" s="107" t="s">
        <v>148</v>
      </c>
      <c r="D45" s="108"/>
      <c r="E45" s="108"/>
      <c r="F45" s="108"/>
      <c r="G45" s="108"/>
      <c r="H45" s="370"/>
      <c r="I45" s="370"/>
      <c r="J45" s="370"/>
      <c r="K45" s="370"/>
      <c r="L45" s="376"/>
      <c r="M45" s="370"/>
      <c r="N45" s="94"/>
      <c r="T45" s="28" t="str">
        <f>VLOOKUP($S$41,$S$31:$W$33,4,FALSE)</f>
        <v>&gt;2H</v>
      </c>
      <c r="U45" s="28" t="str">
        <f>VLOOKUP($S$41,$S$33:$W$35,4,FALSE)</f>
        <v>&gt;2H</v>
      </c>
    </row>
    <row r="46" spans="1:25" x14ac:dyDescent="0.25">
      <c r="B46" s="374"/>
      <c r="C46" s="109" t="s">
        <v>146</v>
      </c>
      <c r="D46" s="110"/>
      <c r="E46" s="110"/>
      <c r="F46" s="110"/>
      <c r="G46" s="110"/>
      <c r="H46" s="371"/>
      <c r="I46" s="371"/>
      <c r="J46" s="371"/>
      <c r="K46" s="371"/>
      <c r="L46" s="377"/>
      <c r="M46" s="371"/>
      <c r="N46" s="94"/>
      <c r="T46" s="28" t="str">
        <f>VLOOKUP($S$41,$S$31:$W$33,5,FALSE)</f>
        <v>&gt;2H</v>
      </c>
      <c r="U46" s="28" t="str">
        <f>VLOOKUP($S$41,$S$33:$W$35,5,FALSE)</f>
        <v>&gt;2H</v>
      </c>
    </row>
    <row r="47" spans="1:25" ht="13.8" thickBot="1" x14ac:dyDescent="0.3">
      <c r="B47" s="375"/>
      <c r="C47" s="106" t="s">
        <v>147</v>
      </c>
      <c r="D47" s="111"/>
      <c r="E47" s="111"/>
      <c r="F47" s="111"/>
      <c r="G47" s="111"/>
      <c r="H47" s="372"/>
      <c r="I47" s="372"/>
      <c r="J47" s="372"/>
      <c r="K47" s="372"/>
      <c r="L47" s="378"/>
      <c r="M47" s="372"/>
      <c r="N47" s="94"/>
    </row>
    <row r="48" spans="1:25" ht="14.4" thickBot="1" x14ac:dyDescent="0.35">
      <c r="B48" s="87" t="s">
        <v>173</v>
      </c>
      <c r="C48" s="118" t="s">
        <v>144</v>
      </c>
      <c r="D48" s="26"/>
      <c r="E48" s="26"/>
      <c r="F48" s="26"/>
      <c r="G48" s="26"/>
      <c r="H48" s="26"/>
      <c r="I48" s="26"/>
      <c r="J48" s="26"/>
      <c r="K48" s="26"/>
      <c r="L48" s="26"/>
      <c r="M48" s="26"/>
    </row>
    <row r="50" ht="12.75" customHeight="1" x14ac:dyDescent="0.25"/>
  </sheetData>
  <sheetProtection algorithmName="SHA-512" hashValue="aWZIZp+RzRvZm9Jkj/hudlYgPhBl+t8xHZD0TrDSp0clU2cPNm2uxnHmeOkMXjx4Umm2r3C7wZJ4LZbfMpRS1w==" saltValue="nEx0LDhVec24R8/V261LuQ==" spinCount="100000" sheet="1" objects="1" scenarios="1" formatCells="0" selectLockedCells="1"/>
  <mergeCells count="80">
    <mergeCell ref="M8:M15"/>
    <mergeCell ref="K12:K15"/>
    <mergeCell ref="K8:K11"/>
    <mergeCell ref="M28:M29"/>
    <mergeCell ref="M16:M17"/>
    <mergeCell ref="M18:M25"/>
    <mergeCell ref="L8:L15"/>
    <mergeCell ref="L16:L17"/>
    <mergeCell ref="L18:L25"/>
    <mergeCell ref="L28:L29"/>
    <mergeCell ref="E2:I2"/>
    <mergeCell ref="J2:M2"/>
    <mergeCell ref="E3:I3"/>
    <mergeCell ref="J3:M3"/>
    <mergeCell ref="M6:M7"/>
    <mergeCell ref="L6:L7"/>
    <mergeCell ref="B6:B7"/>
    <mergeCell ref="C6:C7"/>
    <mergeCell ref="D6:G6"/>
    <mergeCell ref="J18:J21"/>
    <mergeCell ref="K18:K21"/>
    <mergeCell ref="C20:C21"/>
    <mergeCell ref="H6:K6"/>
    <mergeCell ref="B18:B25"/>
    <mergeCell ref="C18:C19"/>
    <mergeCell ref="H18:H21"/>
    <mergeCell ref="I18:I21"/>
    <mergeCell ref="C22:C23"/>
    <mergeCell ref="H22:H25"/>
    <mergeCell ref="I22:I25"/>
    <mergeCell ref="J22:J25"/>
    <mergeCell ref="K22:K25"/>
    <mergeCell ref="B8:B15"/>
    <mergeCell ref="C8:C9"/>
    <mergeCell ref="H8:H11"/>
    <mergeCell ref="I8:I11"/>
    <mergeCell ref="J8:J11"/>
    <mergeCell ref="C10:C11"/>
    <mergeCell ref="C12:C13"/>
    <mergeCell ref="H12:H15"/>
    <mergeCell ref="I12:I15"/>
    <mergeCell ref="J12:J15"/>
    <mergeCell ref="C14:C15"/>
    <mergeCell ref="B16:B17"/>
    <mergeCell ref="H16:H17"/>
    <mergeCell ref="I16:I17"/>
    <mergeCell ref="J16:J17"/>
    <mergeCell ref="K16:K17"/>
    <mergeCell ref="B37:B38"/>
    <mergeCell ref="C37:C38"/>
    <mergeCell ref="D37:G37"/>
    <mergeCell ref="H37:K37"/>
    <mergeCell ref="C24:C25"/>
    <mergeCell ref="B28:B29"/>
    <mergeCell ref="C28:C29"/>
    <mergeCell ref="D28:G28"/>
    <mergeCell ref="H28:K28"/>
    <mergeCell ref="M37:M38"/>
    <mergeCell ref="H39:H41"/>
    <mergeCell ref="I39:I41"/>
    <mergeCell ref="J39:J41"/>
    <mergeCell ref="K39:K41"/>
    <mergeCell ref="M39:M41"/>
    <mergeCell ref="L39:L41"/>
    <mergeCell ref="L37:L38"/>
    <mergeCell ref="B39:B41"/>
    <mergeCell ref="M42:M44"/>
    <mergeCell ref="B45:B47"/>
    <mergeCell ref="H45:H47"/>
    <mergeCell ref="I45:I47"/>
    <mergeCell ref="J45:J47"/>
    <mergeCell ref="K45:K47"/>
    <mergeCell ref="M45:M47"/>
    <mergeCell ref="B42:B44"/>
    <mergeCell ref="H42:H44"/>
    <mergeCell ref="I42:I44"/>
    <mergeCell ref="J42:J44"/>
    <mergeCell ref="K42:K44"/>
    <mergeCell ref="L42:L44"/>
    <mergeCell ref="L45:L47"/>
  </mergeCells>
  <conditionalFormatting sqref="D26:G27">
    <cfRule type="containsText" dxfId="35" priority="60" operator="containsText" text="fail">
      <formula>NOT(ISERROR(SEARCH("fail",D26)))</formula>
    </cfRule>
  </conditionalFormatting>
  <conditionalFormatting sqref="D8:G9">
    <cfRule type="cellIs" dxfId="34" priority="59" operator="greaterThan">
      <formula>3</formula>
    </cfRule>
  </conditionalFormatting>
  <conditionalFormatting sqref="D10:G11">
    <cfRule type="cellIs" dxfId="33" priority="58" operator="greaterThan">
      <formula>8</formula>
    </cfRule>
  </conditionalFormatting>
  <conditionalFormatting sqref="D12:G13 D16:G17">
    <cfRule type="cellIs" dxfId="32" priority="57" operator="equal">
      <formula>10</formula>
    </cfRule>
  </conditionalFormatting>
  <conditionalFormatting sqref="D32:G32">
    <cfRule type="containsText" dxfId="31" priority="54" operator="containsText" text="Pass">
      <formula>NOT(ISERROR(SEARCH("Pass",D32)))</formula>
    </cfRule>
  </conditionalFormatting>
  <conditionalFormatting sqref="D30:G30">
    <cfRule type="cellIs" dxfId="30" priority="10" stopIfTrue="1" operator="equal">
      <formula>$T$46</formula>
    </cfRule>
    <cfRule type="cellIs" dxfId="29" priority="11" operator="equal">
      <formula>$T$45</formula>
    </cfRule>
    <cfRule type="cellIs" dxfId="28" priority="12" operator="equal">
      <formula>$T$44</formula>
    </cfRule>
    <cfRule type="cellIs" dxfId="27" priority="51" operator="equal">
      <formula>$T$43</formula>
    </cfRule>
  </conditionalFormatting>
  <conditionalFormatting sqref="D14:G15">
    <cfRule type="containsText" dxfId="26" priority="46" operator="containsText" text="8">
      <formula>NOT(ISERROR(SEARCH("8",D14)))</formula>
    </cfRule>
    <cfRule type="containsText" dxfId="25" priority="48" operator="containsText" text="9">
      <formula>NOT(ISERROR(SEARCH("9",D14)))</formula>
    </cfRule>
    <cfRule type="containsText" dxfId="24" priority="49" operator="containsText" text="10">
      <formula>NOT(ISERROR(SEARCH("10",D14)))</formula>
    </cfRule>
  </conditionalFormatting>
  <conditionalFormatting sqref="C48">
    <cfRule type="containsText" dxfId="23" priority="47" operator="containsText" text="Fail">
      <formula>NOT(ISERROR(SEARCH("Fail",C48)))</formula>
    </cfRule>
  </conditionalFormatting>
  <conditionalFormatting sqref="D18:G19">
    <cfRule type="cellIs" dxfId="22" priority="40" operator="greaterThan">
      <formula>3</formula>
    </cfRule>
  </conditionalFormatting>
  <conditionalFormatting sqref="D20:G21">
    <cfRule type="cellIs" dxfId="21" priority="39" operator="greaterThan">
      <formula>8</formula>
    </cfRule>
  </conditionalFormatting>
  <conditionalFormatting sqref="D22:G23">
    <cfRule type="cellIs" dxfId="20" priority="38" operator="equal">
      <formula>10</formula>
    </cfRule>
  </conditionalFormatting>
  <conditionalFormatting sqref="D24:G25">
    <cfRule type="containsText" dxfId="19" priority="35" operator="containsText" text="8">
      <formula>NOT(ISERROR(SEARCH("8",D24)))</formula>
    </cfRule>
    <cfRule type="containsText" dxfId="18" priority="36" operator="containsText" text="9">
      <formula>NOT(ISERROR(SEARCH("9",D24)))</formula>
    </cfRule>
    <cfRule type="containsText" dxfId="17" priority="37" operator="containsText" text="10">
      <formula>NOT(ISERROR(SEARCH("10",D24)))</formula>
    </cfRule>
  </conditionalFormatting>
  <conditionalFormatting sqref="D43:G43 D39:G39 D46:G46 D32:G32">
    <cfRule type="notContainsText" dxfId="16" priority="16" operator="notContains" text="Pass">
      <formula>ISERROR(SEARCH("Pass",D32))</formula>
    </cfRule>
  </conditionalFormatting>
  <conditionalFormatting sqref="D40:G40 D44:G44 D47:G47">
    <cfRule type="containsText" dxfId="15" priority="13" operator="containsText" text="E">
      <formula>NOT(ISERROR(SEARCH("E",D40)))</formula>
    </cfRule>
    <cfRule type="containsText" dxfId="14" priority="14" operator="containsText" text="F">
      <formula>NOT(ISERROR(SEARCH("F",D40)))</formula>
    </cfRule>
    <cfRule type="containsText" dxfId="13" priority="15" operator="containsText" text="D">
      <formula>NOT(ISERROR(SEARCH("D",D40)))</formula>
    </cfRule>
  </conditionalFormatting>
  <conditionalFormatting sqref="D31:G31">
    <cfRule type="cellIs" dxfId="12" priority="6" stopIfTrue="1" operator="equal">
      <formula>$U$46</formula>
    </cfRule>
    <cfRule type="cellIs" dxfId="11" priority="7" operator="equal">
      <formula>$U$45</formula>
    </cfRule>
    <cfRule type="cellIs" dxfId="10" priority="8" operator="equal">
      <formula>$U$44</formula>
    </cfRule>
    <cfRule type="cellIs" dxfId="9" priority="9" operator="equal">
      <formula>$U$43</formula>
    </cfRule>
  </conditionalFormatting>
  <conditionalFormatting sqref="D41:G41">
    <cfRule type="containsText" dxfId="8" priority="4" operator="containsText" text="F">
      <formula>NOT(ISERROR(SEARCH("F",D41)))</formula>
    </cfRule>
    <cfRule type="containsText" dxfId="7" priority="5" operator="containsText" text="H">
      <formula>NOT(ISERROR(SEARCH("H",D41)))</formula>
    </cfRule>
  </conditionalFormatting>
  <conditionalFormatting sqref="D42:G42 D45:G45">
    <cfRule type="cellIs" dxfId="6" priority="3" operator="notEqual">
      <formula>3</formula>
    </cfRule>
  </conditionalFormatting>
  <conditionalFormatting sqref="D34:G34">
    <cfRule type="cellIs" dxfId="5" priority="2" operator="greaterThan">
      <formula>$V$43</formula>
    </cfRule>
  </conditionalFormatting>
  <conditionalFormatting sqref="D33:G33">
    <cfRule type="cellIs" dxfId="4" priority="1" operator="greaterThan">
      <formula>$W$43</formula>
    </cfRule>
  </conditionalFormatting>
  <dataValidations count="4">
    <dataValidation type="list" allowBlank="1" showInputMessage="1" showErrorMessage="1" sqref="L8:L25 L30:L34 L39:L47" xr:uid="{00000000-0002-0000-0200-000000000000}">
      <formula1>$O$7:$O$10</formula1>
    </dataValidation>
    <dataValidation type="list" allowBlank="1" showInputMessage="1" showErrorMessage="1" sqref="C48" xr:uid="{00000000-0002-0000-0200-000001000000}">
      <formula1>$P$31:$P$33</formula1>
    </dataValidation>
    <dataValidation allowBlank="1" showInputMessage="1" showErrorMessage="1" prompt="Do not use &lt; symbol for for low values.  (i.e. for results that are less than 0.1 mm, enter 0.1)" sqref="D8:G9" xr:uid="{00000000-0002-0000-0200-000002000000}"/>
    <dataValidation allowBlank="1" showInputMessage="1" showErrorMessage="1" prompt="Enter Pass or Fail.  Describe failures in comments field." sqref="D32:G32 D39:G39 D43:G43 D46:G46" xr:uid="{00000000-0002-0000-0200-000003000000}"/>
  </dataValidations>
  <pageMargins left="0.14583333333333301" right="0.17708333333333301" top="0.9" bottom="0.2" header="0.2" footer="0.3"/>
  <pageSetup scale="99" fitToHeight="0" orientation="portrait" horizontalDpi="300" r:id="rId1"/>
  <headerFooter>
    <oddHeader>&amp;L&amp;G&amp;C&amp;"Arial,Bold"&amp;14JDM F17 Qualification Matrix&amp;R&amp;G</oddHeader>
    <oddFooter>&amp;L&amp;F&amp;RPage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0" id="{6EFC2CA3-F0E5-4746-BB74-6F6F6757D41F}">
            <xm:f>'Process Information'!$D55=""</xm:f>
            <x14:dxf>
              <font>
                <color theme="0"/>
              </font>
              <border>
                <left/>
                <right/>
                <top/>
                <bottom/>
              </border>
            </x14:dxf>
          </x14:cfRule>
          <xm:sqref>B2:C2</xm:sqref>
        </x14:conditionalFormatting>
        <x14:conditionalFormatting xmlns:xm="http://schemas.microsoft.com/office/excel/2006/main">
          <x14:cfRule type="expression" priority="19" id="{8E5E6B5A-A6F9-4556-A6D2-675696634C23}">
            <xm:f>'Process Information'!$D$57=""</xm:f>
            <x14:dxf>
              <font>
                <color theme="0"/>
              </font>
              <border>
                <left/>
                <right/>
                <top style="hair">
                  <color auto="1"/>
                </top>
                <bottom/>
              </border>
            </x14:dxf>
          </x14:cfRule>
          <xm:sqref>B3:C3</xm:sqref>
        </x14:conditionalFormatting>
        <x14:conditionalFormatting xmlns:xm="http://schemas.microsoft.com/office/excel/2006/main">
          <x14:cfRule type="expression" priority="18" id="{7385AD3C-036D-44B7-864A-06076C9B47DC}">
            <xm:f>'Process Information'!$D$59=""</xm:f>
            <x14:dxf>
              <font>
                <color theme="0"/>
              </font>
              <border>
                <left/>
                <right/>
                <top/>
                <bottom/>
              </border>
            </x14:dxf>
          </x14:cfRule>
          <xm:sqref>E2:M2</xm:sqref>
        </x14:conditionalFormatting>
        <x14:conditionalFormatting xmlns:xm="http://schemas.microsoft.com/office/excel/2006/main">
          <x14:cfRule type="expression" priority="17" id="{0592448E-5369-48BD-A9B2-C72EE017D5F1}">
            <xm:f>'Process Information'!$D$61=""</xm:f>
            <x14:dxf>
              <font>
                <color theme="0"/>
              </font>
              <border>
                <left/>
                <right/>
                <top style="hair">
                  <color auto="1"/>
                </top>
                <bottom/>
              </border>
            </x14:dxf>
          </x14:cfRule>
          <xm:sqref>E3:M3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1F97E3476634BA34014C51C2DB2C5" ma:contentTypeVersion="3" ma:contentTypeDescription="Create a new document." ma:contentTypeScope="" ma:versionID="9105451ccdacca2c613de5d539448c95">
  <xsd:schema xmlns:xsd="http://www.w3.org/2001/XMLSchema" xmlns:xs="http://www.w3.org/2001/XMLSchema" xmlns:p="http://schemas.microsoft.com/office/2006/metadata/properties" xmlns:ns2="87ce1fa3-e845-41e8-97e3-d568edfc621e" xmlns:ns3="faea43c1-2be2-45b9-8164-eb414a10e758" targetNamespace="http://schemas.microsoft.com/office/2006/metadata/properties" ma:root="true" ma:fieldsID="167afae62d545eceb5efdce3e36adb48" ns2:_="" ns3:_="">
    <xsd:import namespace="87ce1fa3-e845-41e8-97e3-d568edfc621e"/>
    <xsd:import namespace="faea43c1-2be2-45b9-8164-eb414a10e758"/>
    <xsd:element name="properties">
      <xsd:complexType>
        <xsd:sequence>
          <xsd:element name="documentManagement">
            <xsd:complexType>
              <xsd:all>
                <xsd:element ref="ns2:Description0"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1fa3-e845-41e8-97e3-d568edfc621e"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aea43c1-2be2-45b9-8164-eb414a10e75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escription0 xmlns="87ce1fa3-e845-41e8-97e3-d568edfc621e">Standard Paint Process Qualification Form</Description0>
    <Order0 xmlns="87ce1fa3-e845-41e8-97e3-d568edfc621e">3</Order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910765-FB22-42A5-BF1C-9E351FB5B8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1fa3-e845-41e8-97e3-d568edfc621e"/>
    <ds:schemaRef ds:uri="faea43c1-2be2-45b9-8164-eb414a10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928907-29A3-4E9E-9949-AE1F3264368B}">
  <ds:schemaRefs>
    <ds:schemaRef ds:uri="87ce1fa3-e845-41e8-97e3-d568edfc621e"/>
    <ds:schemaRef ds:uri="http://purl.org/dc/elements/1.1/"/>
    <ds:schemaRef ds:uri="http://schemas.microsoft.com/office/2006/metadata/properties"/>
    <ds:schemaRef ds:uri="faea43c1-2be2-45b9-8164-eb414a10e7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20C9ABE-06B9-41B8-94E4-B4B16F3C1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 Instructions</vt:lpstr>
      <vt:lpstr>Process Information</vt:lpstr>
      <vt:lpstr>Results Table</vt:lpstr>
      <vt:lpstr>Photos</vt:lpstr>
      <vt:lpstr>'Form Instructions'!Print_Area</vt:lpstr>
      <vt:lpstr>'Results Table'!Print_Area</vt:lpstr>
      <vt:lpstr>'Process Information'!Print_Titles</vt:lpstr>
      <vt:lpstr>'Results Table'!Print_Titles</vt:lpstr>
    </vt:vector>
  </TitlesOfParts>
  <Company>Deere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Knoll</dc:creator>
  <cp:lastModifiedBy>Knoll Scott</cp:lastModifiedBy>
  <cp:lastPrinted>2017-08-25T13:22:53Z</cp:lastPrinted>
  <dcterms:created xsi:type="dcterms:W3CDTF">2009-02-02T19:11:29Z</dcterms:created>
  <dcterms:modified xsi:type="dcterms:W3CDTF">2020-01-16T18:02:04Z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0x0101000801F97E3476634BA34014C51C2DB2C5</vt:lpwstr>
  </property>
  <property fmtid="{D5CDD505-2E9C-101B-9397-08002B2CF9AE}" pid="3" name="TemplateUrl">
    <vt:lpwstr/>
  </property>
  <property fmtid="{D5CDD505-2E9C-101B-9397-08002B2CF9AE}" pid="4" name="Order">
    <vt:r8>1200</vt:r8>
  </property>
  <property fmtid="{D5CDD505-2E9C-101B-9397-08002B2CF9AE}" pid="5" name="xd_ProgID">
    <vt:lpwstr/>
  </property>
</Properties>
</file>